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2\Final\"/>
    </mc:Choice>
  </mc:AlternateContent>
  <xr:revisionPtr revIDLastSave="0" documentId="8_{400F66D2-0464-4CAA-80E1-6F54977B1DC6}" xr6:coauthVersionLast="47" xr6:coauthVersionMax="47" xr10:uidLastSave="{00000000-0000-0000-0000-000000000000}"/>
  <workbookProtection workbookAlgorithmName="SHA-512" workbookHashValue="zcWH1Oado3o6RYqc1LTRa1JHv36NlnCNKpiYBeDxcACUGjJTI2rI8iyc+lYwrPRwZOhaPG4vms44bb3H1crLag==" workbookSaltValue="N/0dp7fpK+V2DUGhStslVg==" workbookSpinCount="100000" lockStructure="1"/>
  <bookViews>
    <workbookView xWindow="-110" yWindow="-110" windowWidth="19420" windowHeight="11500" xr2:uid="{00000000-000D-0000-FFFF-FFFF00000000}"/>
  </bookViews>
  <sheets>
    <sheet name="Summary" sheetId="1" r:id="rId1"/>
    <sheet name="LIM331" sheetId="2" r:id="rId2"/>
    <sheet name="LIM332" sheetId="3" r:id="rId3"/>
    <sheet name="LIM333" sheetId="4" r:id="rId4"/>
    <sheet name="LIM334" sheetId="5" r:id="rId5"/>
    <sheet name="LIM335" sheetId="6" r:id="rId6"/>
    <sheet name="DC33" sheetId="7" r:id="rId7"/>
    <sheet name="LIM341" sheetId="8" r:id="rId8"/>
    <sheet name="LIM343" sheetId="9" r:id="rId9"/>
    <sheet name="LIM344" sheetId="10" r:id="rId10"/>
    <sheet name="LIM345" sheetId="11" r:id="rId11"/>
    <sheet name="DC34" sheetId="12" r:id="rId12"/>
    <sheet name="LIM351" sheetId="13" r:id="rId13"/>
    <sheet name="LIM353" sheetId="14" r:id="rId14"/>
    <sheet name="LIM354" sheetId="15" r:id="rId15"/>
    <sheet name="LIM355" sheetId="16" r:id="rId16"/>
    <sheet name="DC35" sheetId="17" r:id="rId17"/>
    <sheet name="LIM361" sheetId="18" r:id="rId18"/>
    <sheet name="LIM362" sheetId="19" r:id="rId19"/>
    <sheet name="LIM366" sheetId="20" r:id="rId20"/>
    <sheet name="LIM367" sheetId="21" r:id="rId21"/>
    <sheet name="LIM368" sheetId="22" r:id="rId22"/>
    <sheet name="DC36" sheetId="23" r:id="rId23"/>
    <sheet name="LIM471" sheetId="24" r:id="rId24"/>
    <sheet name="LIM472" sheetId="25" r:id="rId25"/>
    <sheet name="LIM473" sheetId="26" r:id="rId26"/>
    <sheet name="LIM476" sheetId="27" r:id="rId27"/>
    <sheet name="DC47" sheetId="28" r:id="rId28"/>
  </sheets>
  <definedNames>
    <definedName name="_xlnm.Print_Area" localSheetId="6">'DC33'!$A$1:$X$128</definedName>
    <definedName name="_xlnm.Print_Area" localSheetId="11">'DC34'!$A$1:$X$128</definedName>
    <definedName name="_xlnm.Print_Area" localSheetId="16">'DC35'!$A$1:$X$128</definedName>
    <definedName name="_xlnm.Print_Area" localSheetId="22">'DC36'!$A$1:$X$128</definedName>
    <definedName name="_xlnm.Print_Area" localSheetId="27">'DC47'!$A$1:$X$128</definedName>
    <definedName name="_xlnm.Print_Area" localSheetId="1">'LIM331'!$A$1:$X$128</definedName>
    <definedName name="_xlnm.Print_Area" localSheetId="2">'LIM332'!$A$1:$X$128</definedName>
    <definedName name="_xlnm.Print_Area" localSheetId="3">'LIM333'!$A$1:$X$128</definedName>
    <definedName name="_xlnm.Print_Area" localSheetId="4">'LIM334'!$A$1:$X$128</definedName>
    <definedName name="_xlnm.Print_Area" localSheetId="5">'LIM335'!$A$1:$X$128</definedName>
    <definedName name="_xlnm.Print_Area" localSheetId="7">'LIM341'!$A$1:$X$128</definedName>
    <definedName name="_xlnm.Print_Area" localSheetId="8">'LIM343'!$A$1:$X$128</definedName>
    <definedName name="_xlnm.Print_Area" localSheetId="9">'LIM344'!$A$1:$X$128</definedName>
    <definedName name="_xlnm.Print_Area" localSheetId="10">'LIM345'!$A$1:$X$128</definedName>
    <definedName name="_xlnm.Print_Area" localSheetId="12">'LIM351'!$A$1:$X$128</definedName>
    <definedName name="_xlnm.Print_Area" localSheetId="13">'LIM353'!$A$1:$X$128</definedName>
    <definedName name="_xlnm.Print_Area" localSheetId="14">'LIM354'!$A$1:$X$128</definedName>
    <definedName name="_xlnm.Print_Area" localSheetId="15">'LIM355'!$A$1:$X$128</definedName>
    <definedName name="_xlnm.Print_Area" localSheetId="17">'LIM361'!$A$1:$X$128</definedName>
    <definedName name="_xlnm.Print_Area" localSheetId="18">'LIM362'!$A$1:$X$128</definedName>
    <definedName name="_xlnm.Print_Area" localSheetId="19">'LIM366'!$A$1:$X$128</definedName>
    <definedName name="_xlnm.Print_Area" localSheetId="20">'LIM367'!$A$1:$X$128</definedName>
    <definedName name="_xlnm.Print_Area" localSheetId="21">'LIM368'!$A$1:$X$128</definedName>
    <definedName name="_xlnm.Print_Area" localSheetId="23">'LIM471'!$A$1:$X$128</definedName>
    <definedName name="_xlnm.Print_Area" localSheetId="24">'LIM472'!$A$1:$X$128</definedName>
    <definedName name="_xlnm.Print_Area" localSheetId="25">'LIM473'!$A$1:$X$128</definedName>
    <definedName name="_xlnm.Print_Area" localSheetId="26">'LIM476'!$A$1:$X$128</definedName>
    <definedName name="_xlnm.Print_Area" localSheetId="0">Summary!$A$1:$X$128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7" i="2" l="1"/>
  <c r="N87" i="2"/>
  <c r="M87" i="2"/>
  <c r="L87" i="2"/>
  <c r="K87" i="2"/>
  <c r="J87" i="2"/>
  <c r="I87" i="2"/>
  <c r="H87" i="2"/>
  <c r="G87" i="2"/>
  <c r="F87" i="2"/>
  <c r="F115" i="2" s="1"/>
  <c r="D87" i="2"/>
  <c r="D115" i="2" s="1"/>
  <c r="C87" i="2"/>
  <c r="C115" i="2" s="1"/>
  <c r="B87" i="2"/>
  <c r="O87" i="3"/>
  <c r="O115" i="3" s="1"/>
  <c r="N87" i="3"/>
  <c r="M87" i="3"/>
  <c r="M115" i="3" s="1"/>
  <c r="S115" i="3" s="1"/>
  <c r="L87" i="3"/>
  <c r="L115" i="3" s="1"/>
  <c r="R115" i="3" s="1"/>
  <c r="K87" i="3"/>
  <c r="K115" i="3" s="1"/>
  <c r="J87" i="3"/>
  <c r="J115" i="3" s="1"/>
  <c r="I87" i="3"/>
  <c r="H87" i="3"/>
  <c r="H115" i="3" s="1"/>
  <c r="G87" i="3"/>
  <c r="F87" i="3"/>
  <c r="D87" i="3"/>
  <c r="C87" i="3"/>
  <c r="C115" i="3" s="1"/>
  <c r="B87" i="3"/>
  <c r="O87" i="4"/>
  <c r="N87" i="4"/>
  <c r="N114" i="4" s="1"/>
  <c r="M87" i="4"/>
  <c r="M115" i="4" s="1"/>
  <c r="S115" i="4" s="1"/>
  <c r="L87" i="4"/>
  <c r="L115" i="4" s="1"/>
  <c r="R115" i="4" s="1"/>
  <c r="K87" i="4"/>
  <c r="J87" i="4"/>
  <c r="I87" i="4"/>
  <c r="H87" i="4"/>
  <c r="G87" i="4"/>
  <c r="F87" i="4"/>
  <c r="D87" i="4"/>
  <c r="D115" i="4" s="1"/>
  <c r="C87" i="4"/>
  <c r="C115" i="4" s="1"/>
  <c r="B87" i="4"/>
  <c r="B115" i="4" s="1"/>
  <c r="O87" i="5"/>
  <c r="O114" i="5" s="1"/>
  <c r="N87" i="5"/>
  <c r="N115" i="5" s="1"/>
  <c r="M87" i="5"/>
  <c r="L87" i="5"/>
  <c r="L115" i="5" s="1"/>
  <c r="R115" i="5" s="1"/>
  <c r="K87" i="5"/>
  <c r="J87" i="5"/>
  <c r="I87" i="5"/>
  <c r="H87" i="5"/>
  <c r="G87" i="5"/>
  <c r="F87" i="5"/>
  <c r="D87" i="5"/>
  <c r="C87" i="5"/>
  <c r="C115" i="5" s="1"/>
  <c r="B87" i="5"/>
  <c r="O87" i="6"/>
  <c r="O114" i="6" s="1"/>
  <c r="N87" i="6"/>
  <c r="M87" i="6"/>
  <c r="L87" i="6"/>
  <c r="L115" i="6" s="1"/>
  <c r="R115" i="6" s="1"/>
  <c r="K87" i="6"/>
  <c r="J87" i="6"/>
  <c r="I87" i="6"/>
  <c r="I115" i="6" s="1"/>
  <c r="H87" i="6"/>
  <c r="H115" i="6" s="1"/>
  <c r="G87" i="6"/>
  <c r="G115" i="6" s="1"/>
  <c r="F87" i="6"/>
  <c r="F115" i="6" s="1"/>
  <c r="D87" i="6"/>
  <c r="D115" i="6" s="1"/>
  <c r="C87" i="6"/>
  <c r="C115" i="6" s="1"/>
  <c r="B87" i="6"/>
  <c r="B115" i="6" s="1"/>
  <c r="O87" i="7"/>
  <c r="N87" i="7"/>
  <c r="M87" i="7"/>
  <c r="L87" i="7"/>
  <c r="K87" i="7"/>
  <c r="J87" i="7"/>
  <c r="I87" i="7"/>
  <c r="H87" i="7"/>
  <c r="H115" i="7" s="1"/>
  <c r="G87" i="7"/>
  <c r="F87" i="7"/>
  <c r="D87" i="7"/>
  <c r="C87" i="7"/>
  <c r="B87" i="7"/>
  <c r="O87" i="8"/>
  <c r="N87" i="8"/>
  <c r="M87" i="8"/>
  <c r="L87" i="8"/>
  <c r="K87" i="8"/>
  <c r="K115" i="8" s="1"/>
  <c r="J87" i="8"/>
  <c r="J115" i="8" s="1"/>
  <c r="I87" i="8"/>
  <c r="I115" i="8" s="1"/>
  <c r="H87" i="8"/>
  <c r="H115" i="8" s="1"/>
  <c r="G87" i="8"/>
  <c r="G115" i="8" s="1"/>
  <c r="F87" i="8"/>
  <c r="D87" i="8"/>
  <c r="C87" i="8"/>
  <c r="B87" i="8"/>
  <c r="O87" i="9"/>
  <c r="N87" i="9"/>
  <c r="M87" i="9"/>
  <c r="M115" i="9" s="1"/>
  <c r="S115" i="9" s="1"/>
  <c r="L87" i="9"/>
  <c r="L115" i="9" s="1"/>
  <c r="R115" i="9" s="1"/>
  <c r="K87" i="9"/>
  <c r="J87" i="9"/>
  <c r="I87" i="9"/>
  <c r="I115" i="9" s="1"/>
  <c r="H87" i="9"/>
  <c r="G87" i="9"/>
  <c r="F87" i="9"/>
  <c r="D87" i="9"/>
  <c r="C87" i="9"/>
  <c r="C115" i="9" s="1"/>
  <c r="B87" i="9"/>
  <c r="B115" i="9" s="1"/>
  <c r="O87" i="10"/>
  <c r="O115" i="10" s="1"/>
  <c r="N87" i="10"/>
  <c r="N115" i="10" s="1"/>
  <c r="M87" i="10"/>
  <c r="M115" i="10" s="1"/>
  <c r="S115" i="10" s="1"/>
  <c r="L87" i="10"/>
  <c r="L115" i="10" s="1"/>
  <c r="R115" i="10" s="1"/>
  <c r="K87" i="10"/>
  <c r="J87" i="10"/>
  <c r="I87" i="10"/>
  <c r="H87" i="10"/>
  <c r="G87" i="10"/>
  <c r="F87" i="10"/>
  <c r="D87" i="10"/>
  <c r="C87" i="10"/>
  <c r="B87" i="10"/>
  <c r="B115" i="10" s="1"/>
  <c r="O87" i="11"/>
  <c r="O114" i="11" s="1"/>
  <c r="N87" i="11"/>
  <c r="N114" i="11" s="1"/>
  <c r="M87" i="11"/>
  <c r="L87" i="11"/>
  <c r="K87" i="11"/>
  <c r="J87" i="11"/>
  <c r="J115" i="11" s="1"/>
  <c r="I87" i="11"/>
  <c r="H87" i="11"/>
  <c r="G87" i="11"/>
  <c r="G115" i="11" s="1"/>
  <c r="F87" i="11"/>
  <c r="F115" i="11" s="1"/>
  <c r="D87" i="11"/>
  <c r="D115" i="11" s="1"/>
  <c r="C87" i="11"/>
  <c r="C115" i="11" s="1"/>
  <c r="B87" i="11"/>
  <c r="O87" i="12"/>
  <c r="O115" i="12" s="1"/>
  <c r="N87" i="12"/>
  <c r="M87" i="12"/>
  <c r="L87" i="12"/>
  <c r="K87" i="12"/>
  <c r="J87" i="12"/>
  <c r="I87" i="12"/>
  <c r="H87" i="12"/>
  <c r="G87" i="12"/>
  <c r="G115" i="12" s="1"/>
  <c r="F87" i="12"/>
  <c r="D87" i="12"/>
  <c r="D115" i="12" s="1"/>
  <c r="C87" i="12"/>
  <c r="B87" i="12"/>
  <c r="O87" i="13"/>
  <c r="N87" i="13"/>
  <c r="M87" i="13"/>
  <c r="L87" i="13"/>
  <c r="K87" i="13"/>
  <c r="K115" i="13" s="1"/>
  <c r="J87" i="13"/>
  <c r="J115" i="13" s="1"/>
  <c r="I87" i="13"/>
  <c r="I115" i="13" s="1"/>
  <c r="H87" i="13"/>
  <c r="G87" i="13"/>
  <c r="G115" i="13" s="1"/>
  <c r="F87" i="13"/>
  <c r="D87" i="13"/>
  <c r="C87" i="13"/>
  <c r="B87" i="13"/>
  <c r="O87" i="14"/>
  <c r="N87" i="14"/>
  <c r="M87" i="14"/>
  <c r="L87" i="14"/>
  <c r="K87" i="14"/>
  <c r="K115" i="14" s="1"/>
  <c r="J87" i="14"/>
  <c r="J115" i="14" s="1"/>
  <c r="I87" i="14"/>
  <c r="I115" i="14" s="1"/>
  <c r="H87" i="14"/>
  <c r="H115" i="14" s="1"/>
  <c r="G87" i="14"/>
  <c r="F87" i="14"/>
  <c r="F115" i="14" s="1"/>
  <c r="D87" i="14"/>
  <c r="C87" i="14"/>
  <c r="B87" i="14"/>
  <c r="O87" i="15"/>
  <c r="N87" i="15"/>
  <c r="M87" i="15"/>
  <c r="M115" i="15" s="1"/>
  <c r="S115" i="15" s="1"/>
  <c r="L87" i="15"/>
  <c r="L115" i="15" s="1"/>
  <c r="R115" i="15" s="1"/>
  <c r="K87" i="15"/>
  <c r="J87" i="15"/>
  <c r="J115" i="15" s="1"/>
  <c r="I87" i="15"/>
  <c r="H87" i="15"/>
  <c r="G87" i="15"/>
  <c r="F87" i="15"/>
  <c r="D87" i="15"/>
  <c r="C87" i="15"/>
  <c r="B87" i="15"/>
  <c r="O87" i="16"/>
  <c r="O114" i="16" s="1"/>
  <c r="N87" i="16"/>
  <c r="N114" i="16" s="1"/>
  <c r="M87" i="16"/>
  <c r="L87" i="16"/>
  <c r="K87" i="16"/>
  <c r="J87" i="16"/>
  <c r="J115" i="16" s="1"/>
  <c r="I87" i="16"/>
  <c r="H87" i="16"/>
  <c r="H115" i="16" s="1"/>
  <c r="G87" i="16"/>
  <c r="G115" i="16" s="1"/>
  <c r="F87" i="16"/>
  <c r="F115" i="16" s="1"/>
  <c r="D87" i="16"/>
  <c r="D115" i="16" s="1"/>
  <c r="C87" i="16"/>
  <c r="C115" i="16" s="1"/>
  <c r="B87" i="16"/>
  <c r="B115" i="16" s="1"/>
  <c r="O87" i="17"/>
  <c r="O115" i="17" s="1"/>
  <c r="N87" i="17"/>
  <c r="N114" i="17" s="1"/>
  <c r="M87" i="17"/>
  <c r="L87" i="17"/>
  <c r="K87" i="17"/>
  <c r="J87" i="17"/>
  <c r="I87" i="17"/>
  <c r="H87" i="17"/>
  <c r="G87" i="17"/>
  <c r="F87" i="17"/>
  <c r="D87" i="17"/>
  <c r="C87" i="17"/>
  <c r="C115" i="17" s="1"/>
  <c r="B87" i="17"/>
  <c r="O87" i="18"/>
  <c r="O114" i="18" s="1"/>
  <c r="N87" i="18"/>
  <c r="N115" i="18" s="1"/>
  <c r="M87" i="18"/>
  <c r="L87" i="18"/>
  <c r="K87" i="18"/>
  <c r="J87" i="18"/>
  <c r="I87" i="18"/>
  <c r="H87" i="18"/>
  <c r="G87" i="18"/>
  <c r="F87" i="18"/>
  <c r="F115" i="18" s="1"/>
  <c r="D87" i="18"/>
  <c r="C87" i="18"/>
  <c r="B87" i="18"/>
  <c r="O87" i="19"/>
  <c r="N87" i="19"/>
  <c r="N115" i="19" s="1"/>
  <c r="M87" i="19"/>
  <c r="L87" i="19"/>
  <c r="K87" i="19"/>
  <c r="J87" i="19"/>
  <c r="I87" i="19"/>
  <c r="H87" i="19"/>
  <c r="G87" i="19"/>
  <c r="F87" i="19"/>
  <c r="D87" i="19"/>
  <c r="D115" i="19" s="1"/>
  <c r="C87" i="19"/>
  <c r="B87" i="19"/>
  <c r="B115" i="19" s="1"/>
  <c r="O87" i="20"/>
  <c r="N87" i="20"/>
  <c r="N115" i="20" s="1"/>
  <c r="M87" i="20"/>
  <c r="M115" i="20" s="1"/>
  <c r="S115" i="20" s="1"/>
  <c r="L87" i="20"/>
  <c r="L115" i="20" s="1"/>
  <c r="R115" i="20" s="1"/>
  <c r="K87" i="20"/>
  <c r="K115" i="20" s="1"/>
  <c r="J87" i="20"/>
  <c r="J115" i="20" s="1"/>
  <c r="I87" i="20"/>
  <c r="I115" i="20" s="1"/>
  <c r="H87" i="20"/>
  <c r="G87" i="20"/>
  <c r="F87" i="20"/>
  <c r="D87" i="20"/>
  <c r="C87" i="20"/>
  <c r="B87" i="20"/>
  <c r="O87" i="21"/>
  <c r="N87" i="21"/>
  <c r="N114" i="21" s="1"/>
  <c r="M87" i="21"/>
  <c r="L87" i="21"/>
  <c r="K87" i="21"/>
  <c r="J87" i="21"/>
  <c r="I87" i="21"/>
  <c r="I115" i="21" s="1"/>
  <c r="H87" i="21"/>
  <c r="G87" i="21"/>
  <c r="F87" i="21"/>
  <c r="D87" i="21"/>
  <c r="D115" i="21" s="1"/>
  <c r="C87" i="21"/>
  <c r="C115" i="21" s="1"/>
  <c r="B87" i="21"/>
  <c r="B115" i="21" s="1"/>
  <c r="O87" i="22"/>
  <c r="O115" i="22" s="1"/>
  <c r="N87" i="22"/>
  <c r="M87" i="22"/>
  <c r="M115" i="22" s="1"/>
  <c r="S115" i="22" s="1"/>
  <c r="L87" i="22"/>
  <c r="K87" i="22"/>
  <c r="J87" i="22"/>
  <c r="I87" i="22"/>
  <c r="H87" i="22"/>
  <c r="G87" i="22"/>
  <c r="F87" i="22"/>
  <c r="D87" i="22"/>
  <c r="C87" i="22"/>
  <c r="B87" i="22"/>
  <c r="O87" i="23"/>
  <c r="O114" i="23" s="1"/>
  <c r="N87" i="23"/>
  <c r="M87" i="23"/>
  <c r="L87" i="23"/>
  <c r="K87" i="23"/>
  <c r="J87" i="23"/>
  <c r="I87" i="23"/>
  <c r="H87" i="23"/>
  <c r="G87" i="23"/>
  <c r="F87" i="23"/>
  <c r="D87" i="23"/>
  <c r="D115" i="23" s="1"/>
  <c r="C87" i="23"/>
  <c r="C115" i="23" s="1"/>
  <c r="B87" i="23"/>
  <c r="O87" i="24"/>
  <c r="N87" i="24"/>
  <c r="M87" i="24"/>
  <c r="L87" i="24"/>
  <c r="K87" i="24"/>
  <c r="J87" i="24"/>
  <c r="I87" i="24"/>
  <c r="I115" i="24" s="1"/>
  <c r="H87" i="24"/>
  <c r="G87" i="24"/>
  <c r="F87" i="24"/>
  <c r="D87" i="24"/>
  <c r="D115" i="24" s="1"/>
  <c r="C87" i="24"/>
  <c r="C115" i="24" s="1"/>
  <c r="B87" i="24"/>
  <c r="O87" i="25"/>
  <c r="N87" i="25"/>
  <c r="M87" i="25"/>
  <c r="L87" i="25"/>
  <c r="K87" i="25"/>
  <c r="K115" i="25" s="1"/>
  <c r="J87" i="25"/>
  <c r="I87" i="25"/>
  <c r="H87" i="25"/>
  <c r="G87" i="25"/>
  <c r="F87" i="25"/>
  <c r="D87" i="25"/>
  <c r="C87" i="25"/>
  <c r="B87" i="25"/>
  <c r="O87" i="26"/>
  <c r="O115" i="26" s="1"/>
  <c r="N87" i="26"/>
  <c r="M87" i="26"/>
  <c r="L87" i="26"/>
  <c r="K87" i="26"/>
  <c r="J87" i="26"/>
  <c r="J115" i="26" s="1"/>
  <c r="I87" i="26"/>
  <c r="H87" i="26"/>
  <c r="H115" i="26" s="1"/>
  <c r="G87" i="26"/>
  <c r="F87" i="26"/>
  <c r="F115" i="26" s="1"/>
  <c r="D87" i="26"/>
  <c r="C87" i="26"/>
  <c r="B87" i="26"/>
  <c r="O87" i="27"/>
  <c r="O114" i="27" s="1"/>
  <c r="N87" i="27"/>
  <c r="N114" i="27" s="1"/>
  <c r="M87" i="27"/>
  <c r="M115" i="27" s="1"/>
  <c r="S115" i="27" s="1"/>
  <c r="L87" i="27"/>
  <c r="K87" i="27"/>
  <c r="J87" i="27"/>
  <c r="I87" i="27"/>
  <c r="H87" i="27"/>
  <c r="G87" i="27"/>
  <c r="F87" i="27"/>
  <c r="D87" i="27"/>
  <c r="C87" i="27"/>
  <c r="B87" i="27"/>
  <c r="O87" i="28"/>
  <c r="O114" i="28" s="1"/>
  <c r="N87" i="28"/>
  <c r="N115" i="28" s="1"/>
  <c r="M87" i="28"/>
  <c r="M115" i="28" s="1"/>
  <c r="S115" i="28" s="1"/>
  <c r="L87" i="28"/>
  <c r="L115" i="28" s="1"/>
  <c r="R115" i="28" s="1"/>
  <c r="K87" i="28"/>
  <c r="J87" i="28"/>
  <c r="J115" i="28" s="1"/>
  <c r="I87" i="28"/>
  <c r="H87" i="28"/>
  <c r="G87" i="28"/>
  <c r="G115" i="28" s="1"/>
  <c r="F87" i="28"/>
  <c r="F115" i="28" s="1"/>
  <c r="D87" i="28"/>
  <c r="C87" i="28"/>
  <c r="C115" i="28" s="1"/>
  <c r="B87" i="28"/>
  <c r="B115" i="28" s="1"/>
  <c r="O87" i="1"/>
  <c r="N87" i="1"/>
  <c r="M87" i="1"/>
  <c r="L87" i="1"/>
  <c r="K87" i="1"/>
  <c r="J87" i="1"/>
  <c r="I87" i="1"/>
  <c r="H87" i="1"/>
  <c r="G87" i="1"/>
  <c r="F87" i="1"/>
  <c r="D87" i="1"/>
  <c r="C87" i="1"/>
  <c r="C115" i="1" s="1"/>
  <c r="B87" i="1"/>
  <c r="O115" i="2"/>
  <c r="N115" i="2"/>
  <c r="M115" i="2"/>
  <c r="S115" i="2" s="1"/>
  <c r="L115" i="2"/>
  <c r="R115" i="2" s="1"/>
  <c r="K115" i="2"/>
  <c r="J115" i="2"/>
  <c r="I115" i="2"/>
  <c r="H115" i="2"/>
  <c r="G115" i="2"/>
  <c r="B115" i="2"/>
  <c r="O114" i="2"/>
  <c r="N114" i="2"/>
  <c r="U113" i="2"/>
  <c r="T113" i="2"/>
  <c r="S113" i="2"/>
  <c r="R113" i="2"/>
  <c r="S112" i="2"/>
  <c r="R112" i="2"/>
  <c r="E112" i="2"/>
  <c r="U112" i="2" s="1"/>
  <c r="S111" i="2"/>
  <c r="R111" i="2"/>
  <c r="E111" i="2"/>
  <c r="T111" i="2" s="1"/>
  <c r="S110" i="2"/>
  <c r="R110" i="2"/>
  <c r="E110" i="2"/>
  <c r="S109" i="2"/>
  <c r="R109" i="2"/>
  <c r="E109" i="2"/>
  <c r="S108" i="2"/>
  <c r="R108" i="2"/>
  <c r="E108" i="2"/>
  <c r="S107" i="2"/>
  <c r="R107" i="2"/>
  <c r="E107" i="2"/>
  <c r="U107" i="2" s="1"/>
  <c r="S106" i="2"/>
  <c r="R106" i="2"/>
  <c r="E106" i="2"/>
  <c r="S105" i="2"/>
  <c r="R105" i="2"/>
  <c r="E105" i="2"/>
  <c r="T105" i="2" s="1"/>
  <c r="S104" i="2"/>
  <c r="R104" i="2"/>
  <c r="E104" i="2"/>
  <c r="U104" i="2" s="1"/>
  <c r="S103" i="2"/>
  <c r="R103" i="2"/>
  <c r="E103" i="2"/>
  <c r="T103" i="2" s="1"/>
  <c r="S102" i="2"/>
  <c r="R102" i="2"/>
  <c r="E102" i="2"/>
  <c r="S101" i="2"/>
  <c r="R101" i="2"/>
  <c r="E101" i="2"/>
  <c r="S100" i="2"/>
  <c r="R100" i="2"/>
  <c r="E100" i="2"/>
  <c r="S99" i="2"/>
  <c r="R99" i="2"/>
  <c r="E99" i="2"/>
  <c r="U99" i="2" s="1"/>
  <c r="S98" i="2"/>
  <c r="R98" i="2"/>
  <c r="E98" i="2"/>
  <c r="M97" i="2"/>
  <c r="S97" i="2" s="1"/>
  <c r="L97" i="2"/>
  <c r="R97" i="2" s="1"/>
  <c r="K97" i="2"/>
  <c r="K114" i="2" s="1"/>
  <c r="J97" i="2"/>
  <c r="J114" i="2" s="1"/>
  <c r="I97" i="2"/>
  <c r="I114" i="2" s="1"/>
  <c r="H97" i="2"/>
  <c r="H114" i="2" s="1"/>
  <c r="G97" i="2"/>
  <c r="G114" i="2" s="1"/>
  <c r="F97" i="2"/>
  <c r="F114" i="2" s="1"/>
  <c r="D97" i="2"/>
  <c r="D114" i="2" s="1"/>
  <c r="C97" i="2"/>
  <c r="B97" i="2"/>
  <c r="B114" i="2" s="1"/>
  <c r="N115" i="3"/>
  <c r="I115" i="3"/>
  <c r="G115" i="3"/>
  <c r="F115" i="3"/>
  <c r="D115" i="3"/>
  <c r="B115" i="3"/>
  <c r="N114" i="3"/>
  <c r="U113" i="3"/>
  <c r="T113" i="3"/>
  <c r="S113" i="3"/>
  <c r="R113" i="3"/>
  <c r="S112" i="3"/>
  <c r="R112" i="3"/>
  <c r="E112" i="3"/>
  <c r="S111" i="3"/>
  <c r="R111" i="3"/>
  <c r="E111" i="3"/>
  <c r="U111" i="3" s="1"/>
  <c r="S110" i="3"/>
  <c r="R110" i="3"/>
  <c r="E110" i="3"/>
  <c r="U110" i="3" s="1"/>
  <c r="S109" i="3"/>
  <c r="R109" i="3"/>
  <c r="E109" i="3"/>
  <c r="U109" i="3" s="1"/>
  <c r="S108" i="3"/>
  <c r="R108" i="3"/>
  <c r="E108" i="3"/>
  <c r="T108" i="3" s="1"/>
  <c r="S107" i="3"/>
  <c r="R107" i="3"/>
  <c r="E107" i="3"/>
  <c r="T107" i="3" s="1"/>
  <c r="S106" i="3"/>
  <c r="R106" i="3"/>
  <c r="E106" i="3"/>
  <c r="T106" i="3" s="1"/>
  <c r="S105" i="3"/>
  <c r="R105" i="3"/>
  <c r="E105" i="3"/>
  <c r="U105" i="3" s="1"/>
  <c r="S104" i="3"/>
  <c r="R104" i="3"/>
  <c r="E104" i="3"/>
  <c r="S103" i="3"/>
  <c r="R103" i="3"/>
  <c r="E103" i="3"/>
  <c r="U103" i="3" s="1"/>
  <c r="S102" i="3"/>
  <c r="R102" i="3"/>
  <c r="E102" i="3"/>
  <c r="U102" i="3" s="1"/>
  <c r="S101" i="3"/>
  <c r="R101" i="3"/>
  <c r="E101" i="3"/>
  <c r="T101" i="3" s="1"/>
  <c r="S100" i="3"/>
  <c r="R100" i="3"/>
  <c r="E100" i="3"/>
  <c r="S99" i="3"/>
  <c r="R99" i="3"/>
  <c r="E99" i="3"/>
  <c r="T99" i="3" s="1"/>
  <c r="U98" i="3"/>
  <c r="S98" i="3"/>
  <c r="R98" i="3"/>
  <c r="E98" i="3"/>
  <c r="T98" i="3" s="1"/>
  <c r="M97" i="3"/>
  <c r="S97" i="3" s="1"/>
  <c r="L97" i="3"/>
  <c r="R97" i="3" s="1"/>
  <c r="K97" i="3"/>
  <c r="J97" i="3"/>
  <c r="I97" i="3"/>
  <c r="I114" i="3" s="1"/>
  <c r="H97" i="3"/>
  <c r="G97" i="3"/>
  <c r="G114" i="3" s="1"/>
  <c r="F97" i="3"/>
  <c r="F114" i="3" s="1"/>
  <c r="D97" i="3"/>
  <c r="D114" i="3" s="1"/>
  <c r="C97" i="3"/>
  <c r="C114" i="3" s="1"/>
  <c r="B97" i="3"/>
  <c r="B114" i="3" s="1"/>
  <c r="O115" i="4"/>
  <c r="K115" i="4"/>
  <c r="J115" i="4"/>
  <c r="I115" i="4"/>
  <c r="H115" i="4"/>
  <c r="G115" i="4"/>
  <c r="F115" i="4"/>
  <c r="O114" i="4"/>
  <c r="D114" i="4"/>
  <c r="U113" i="4"/>
  <c r="T113" i="4"/>
  <c r="S113" i="4"/>
  <c r="R113" i="4"/>
  <c r="S112" i="4"/>
  <c r="R112" i="4"/>
  <c r="E112" i="4"/>
  <c r="U112" i="4" s="1"/>
  <c r="S111" i="4"/>
  <c r="R111" i="4"/>
  <c r="E111" i="4"/>
  <c r="U110" i="4"/>
  <c r="S110" i="4"/>
  <c r="R110" i="4"/>
  <c r="E110" i="4"/>
  <c r="T110" i="4" s="1"/>
  <c r="U109" i="4"/>
  <c r="S109" i="4"/>
  <c r="R109" i="4"/>
  <c r="E109" i="4"/>
  <c r="T109" i="4" s="1"/>
  <c r="S108" i="4"/>
  <c r="R108" i="4"/>
  <c r="E108" i="4"/>
  <c r="U108" i="4" s="1"/>
  <c r="S107" i="4"/>
  <c r="R107" i="4"/>
  <c r="E107" i="4"/>
  <c r="S106" i="4"/>
  <c r="R106" i="4"/>
  <c r="E106" i="4"/>
  <c r="U106" i="4" s="1"/>
  <c r="S105" i="4"/>
  <c r="R105" i="4"/>
  <c r="E105" i="4"/>
  <c r="U105" i="4" s="1"/>
  <c r="T104" i="4"/>
  <c r="S104" i="4"/>
  <c r="R104" i="4"/>
  <c r="E104" i="4"/>
  <c r="U104" i="4" s="1"/>
  <c r="S103" i="4"/>
  <c r="R103" i="4"/>
  <c r="E103" i="4"/>
  <c r="S102" i="4"/>
  <c r="R102" i="4"/>
  <c r="E102" i="4"/>
  <c r="T102" i="4" s="1"/>
  <c r="S101" i="4"/>
  <c r="R101" i="4"/>
  <c r="E101" i="4"/>
  <c r="S100" i="4"/>
  <c r="R100" i="4"/>
  <c r="E100" i="4"/>
  <c r="U100" i="4" s="1"/>
  <c r="S99" i="4"/>
  <c r="R99" i="4"/>
  <c r="E99" i="4"/>
  <c r="S98" i="4"/>
  <c r="R98" i="4"/>
  <c r="E98" i="4"/>
  <c r="U98" i="4" s="1"/>
  <c r="M97" i="4"/>
  <c r="L97" i="4"/>
  <c r="R97" i="4" s="1"/>
  <c r="K97" i="4"/>
  <c r="J97" i="4"/>
  <c r="I97" i="4"/>
  <c r="I114" i="4" s="1"/>
  <c r="H97" i="4"/>
  <c r="H114" i="4" s="1"/>
  <c r="G97" i="4"/>
  <c r="G114" i="4" s="1"/>
  <c r="F97" i="4"/>
  <c r="D97" i="4"/>
  <c r="C97" i="4"/>
  <c r="B97" i="4"/>
  <c r="O115" i="5"/>
  <c r="M115" i="5"/>
  <c r="S115" i="5" s="1"/>
  <c r="K115" i="5"/>
  <c r="J115" i="5"/>
  <c r="I115" i="5"/>
  <c r="H115" i="5"/>
  <c r="G115" i="5"/>
  <c r="F115" i="5"/>
  <c r="D115" i="5"/>
  <c r="B115" i="5"/>
  <c r="U113" i="5"/>
  <c r="T113" i="5"/>
  <c r="S113" i="5"/>
  <c r="R113" i="5"/>
  <c r="S112" i="5"/>
  <c r="R112" i="5"/>
  <c r="E112" i="5"/>
  <c r="U112" i="5" s="1"/>
  <c r="S111" i="5"/>
  <c r="R111" i="5"/>
  <c r="E111" i="5"/>
  <c r="S110" i="5"/>
  <c r="R110" i="5"/>
  <c r="E110" i="5"/>
  <c r="S109" i="5"/>
  <c r="R109" i="5"/>
  <c r="E109" i="5"/>
  <c r="U109" i="5" s="1"/>
  <c r="S108" i="5"/>
  <c r="R108" i="5"/>
  <c r="E108" i="5"/>
  <c r="U108" i="5" s="1"/>
  <c r="S107" i="5"/>
  <c r="R107" i="5"/>
  <c r="E107" i="5"/>
  <c r="T107" i="5" s="1"/>
  <c r="S106" i="5"/>
  <c r="R106" i="5"/>
  <c r="E106" i="5"/>
  <c r="T106" i="5" s="1"/>
  <c r="S105" i="5"/>
  <c r="R105" i="5"/>
  <c r="E105" i="5"/>
  <c r="T105" i="5" s="1"/>
  <c r="S104" i="5"/>
  <c r="R104" i="5"/>
  <c r="E104" i="5"/>
  <c r="S103" i="5"/>
  <c r="R103" i="5"/>
  <c r="E103" i="5"/>
  <c r="S102" i="5"/>
  <c r="R102" i="5"/>
  <c r="E102" i="5"/>
  <c r="S101" i="5"/>
  <c r="R101" i="5"/>
  <c r="E101" i="5"/>
  <c r="U101" i="5" s="1"/>
  <c r="S100" i="5"/>
  <c r="R100" i="5"/>
  <c r="E100" i="5"/>
  <c r="U100" i="5" s="1"/>
  <c r="S99" i="5"/>
  <c r="R99" i="5"/>
  <c r="E99" i="5"/>
  <c r="U99" i="5" s="1"/>
  <c r="S98" i="5"/>
  <c r="R98" i="5"/>
  <c r="E98" i="5"/>
  <c r="T98" i="5" s="1"/>
  <c r="M97" i="5"/>
  <c r="L97" i="5"/>
  <c r="L114" i="5" s="1"/>
  <c r="R114" i="5" s="1"/>
  <c r="K97" i="5"/>
  <c r="K114" i="5" s="1"/>
  <c r="J97" i="5"/>
  <c r="J114" i="5" s="1"/>
  <c r="I97" i="5"/>
  <c r="I114" i="5" s="1"/>
  <c r="H97" i="5"/>
  <c r="H114" i="5" s="1"/>
  <c r="G97" i="5"/>
  <c r="G114" i="5" s="1"/>
  <c r="F97" i="5"/>
  <c r="D97" i="5"/>
  <c r="D114" i="5" s="1"/>
  <c r="C97" i="5"/>
  <c r="C114" i="5" s="1"/>
  <c r="B97" i="5"/>
  <c r="B114" i="5" s="1"/>
  <c r="M115" i="6"/>
  <c r="S115" i="6" s="1"/>
  <c r="K115" i="6"/>
  <c r="J115" i="6"/>
  <c r="U113" i="6"/>
  <c r="T113" i="6"/>
  <c r="S113" i="6"/>
  <c r="R113" i="6"/>
  <c r="S112" i="6"/>
  <c r="R112" i="6"/>
  <c r="E112" i="6"/>
  <c r="U112" i="6" s="1"/>
  <c r="S111" i="6"/>
  <c r="R111" i="6"/>
  <c r="E111" i="6"/>
  <c r="U111" i="6" s="1"/>
  <c r="T110" i="6"/>
  <c r="S110" i="6"/>
  <c r="R110" i="6"/>
  <c r="E110" i="6"/>
  <c r="U110" i="6" s="1"/>
  <c r="U109" i="6"/>
  <c r="S109" i="6"/>
  <c r="R109" i="6"/>
  <c r="E109" i="6"/>
  <c r="T109" i="6" s="1"/>
  <c r="U108" i="6"/>
  <c r="S108" i="6"/>
  <c r="R108" i="6"/>
  <c r="E108" i="6"/>
  <c r="T108" i="6" s="1"/>
  <c r="S107" i="6"/>
  <c r="R107" i="6"/>
  <c r="E107" i="6"/>
  <c r="T107" i="6" s="1"/>
  <c r="T106" i="6"/>
  <c r="S106" i="6"/>
  <c r="R106" i="6"/>
  <c r="E106" i="6"/>
  <c r="U106" i="6" s="1"/>
  <c r="S105" i="6"/>
  <c r="R105" i="6"/>
  <c r="E105" i="6"/>
  <c r="S104" i="6"/>
  <c r="R104" i="6"/>
  <c r="E104" i="6"/>
  <c r="U104" i="6" s="1"/>
  <c r="S103" i="6"/>
  <c r="R103" i="6"/>
  <c r="E103" i="6"/>
  <c r="U103" i="6" s="1"/>
  <c r="S102" i="6"/>
  <c r="R102" i="6"/>
  <c r="E102" i="6"/>
  <c r="S101" i="6"/>
  <c r="R101" i="6"/>
  <c r="E101" i="6"/>
  <c r="T101" i="6" s="1"/>
  <c r="S100" i="6"/>
  <c r="R100" i="6"/>
  <c r="E100" i="6"/>
  <c r="S99" i="6"/>
  <c r="R99" i="6"/>
  <c r="E99" i="6"/>
  <c r="U99" i="6" s="1"/>
  <c r="S98" i="6"/>
  <c r="R98" i="6"/>
  <c r="E98" i="6"/>
  <c r="T98" i="6" s="1"/>
  <c r="M97" i="6"/>
  <c r="L97" i="6"/>
  <c r="L114" i="6" s="1"/>
  <c r="R114" i="6" s="1"/>
  <c r="K97" i="6"/>
  <c r="K114" i="6" s="1"/>
  <c r="J97" i="6"/>
  <c r="J114" i="6" s="1"/>
  <c r="I97" i="6"/>
  <c r="I114" i="6" s="1"/>
  <c r="H97" i="6"/>
  <c r="G97" i="6"/>
  <c r="F97" i="6"/>
  <c r="D97" i="6"/>
  <c r="C97" i="6"/>
  <c r="B97" i="6"/>
  <c r="O115" i="7"/>
  <c r="N115" i="7"/>
  <c r="M115" i="7"/>
  <c r="S115" i="7" s="1"/>
  <c r="L115" i="7"/>
  <c r="R115" i="7" s="1"/>
  <c r="K115" i="7"/>
  <c r="J115" i="7"/>
  <c r="I115" i="7"/>
  <c r="G115" i="7"/>
  <c r="F115" i="7"/>
  <c r="D115" i="7"/>
  <c r="C115" i="7"/>
  <c r="B115" i="7"/>
  <c r="O114" i="7"/>
  <c r="N114" i="7"/>
  <c r="U113" i="7"/>
  <c r="T113" i="7"/>
  <c r="S113" i="7"/>
  <c r="R113" i="7"/>
  <c r="U112" i="7"/>
  <c r="S112" i="7"/>
  <c r="R112" i="7"/>
  <c r="E112" i="7"/>
  <c r="T112" i="7" s="1"/>
  <c r="S111" i="7"/>
  <c r="R111" i="7"/>
  <c r="E111" i="7"/>
  <c r="T111" i="7" s="1"/>
  <c r="S110" i="7"/>
  <c r="R110" i="7"/>
  <c r="E110" i="7"/>
  <c r="T110" i="7" s="1"/>
  <c r="S109" i="7"/>
  <c r="R109" i="7"/>
  <c r="E109" i="7"/>
  <c r="U109" i="7" s="1"/>
  <c r="S108" i="7"/>
  <c r="R108" i="7"/>
  <c r="E108" i="7"/>
  <c r="S107" i="7"/>
  <c r="R107" i="7"/>
  <c r="E107" i="7"/>
  <c r="U107" i="7" s="1"/>
  <c r="S106" i="7"/>
  <c r="R106" i="7"/>
  <c r="E106" i="7"/>
  <c r="U106" i="7" s="1"/>
  <c r="T105" i="7"/>
  <c r="S105" i="7"/>
  <c r="R105" i="7"/>
  <c r="E105" i="7"/>
  <c r="U105" i="7" s="1"/>
  <c r="S104" i="7"/>
  <c r="R104" i="7"/>
  <c r="E104" i="7"/>
  <c r="T104" i="7" s="1"/>
  <c r="U103" i="7"/>
  <c r="S103" i="7"/>
  <c r="R103" i="7"/>
  <c r="E103" i="7"/>
  <c r="T103" i="7" s="1"/>
  <c r="S102" i="7"/>
  <c r="R102" i="7"/>
  <c r="E102" i="7"/>
  <c r="U102" i="7" s="1"/>
  <c r="S101" i="7"/>
  <c r="R101" i="7"/>
  <c r="E101" i="7"/>
  <c r="S100" i="7"/>
  <c r="R100" i="7"/>
  <c r="E100" i="7"/>
  <c r="S99" i="7"/>
  <c r="R99" i="7"/>
  <c r="E99" i="7"/>
  <c r="U99" i="7" s="1"/>
  <c r="S98" i="7"/>
  <c r="R98" i="7"/>
  <c r="E98" i="7"/>
  <c r="U98" i="7" s="1"/>
  <c r="M97" i="7"/>
  <c r="M114" i="7" s="1"/>
  <c r="S114" i="7" s="1"/>
  <c r="L97" i="7"/>
  <c r="K97" i="7"/>
  <c r="K114" i="7" s="1"/>
  <c r="J97" i="7"/>
  <c r="J114" i="7" s="1"/>
  <c r="I97" i="7"/>
  <c r="I114" i="7" s="1"/>
  <c r="H97" i="7"/>
  <c r="H114" i="7" s="1"/>
  <c r="G97" i="7"/>
  <c r="F97" i="7"/>
  <c r="F114" i="7" s="1"/>
  <c r="D97" i="7"/>
  <c r="D114" i="7" s="1"/>
  <c r="C97" i="7"/>
  <c r="C114" i="7" s="1"/>
  <c r="B97" i="7"/>
  <c r="B114" i="7" s="1"/>
  <c r="O115" i="8"/>
  <c r="N115" i="8"/>
  <c r="M115" i="8"/>
  <c r="S115" i="8" s="1"/>
  <c r="L115" i="8"/>
  <c r="R115" i="8" s="1"/>
  <c r="F115" i="8"/>
  <c r="D115" i="8"/>
  <c r="C115" i="8"/>
  <c r="B115" i="8"/>
  <c r="O114" i="8"/>
  <c r="N114" i="8"/>
  <c r="U113" i="8"/>
  <c r="T113" i="8"/>
  <c r="S113" i="8"/>
  <c r="R113" i="8"/>
  <c r="S112" i="8"/>
  <c r="R112" i="8"/>
  <c r="E112" i="8"/>
  <c r="U112" i="8" s="1"/>
  <c r="S111" i="8"/>
  <c r="R111" i="8"/>
  <c r="E111" i="8"/>
  <c r="T111" i="8" s="1"/>
  <c r="S110" i="8"/>
  <c r="R110" i="8"/>
  <c r="E110" i="8"/>
  <c r="U110" i="8" s="1"/>
  <c r="S109" i="8"/>
  <c r="R109" i="8"/>
  <c r="E109" i="8"/>
  <c r="U109" i="8" s="1"/>
  <c r="T108" i="8"/>
  <c r="S108" i="8"/>
  <c r="R108" i="8"/>
  <c r="E108" i="8"/>
  <c r="U108" i="8" s="1"/>
  <c r="S107" i="8"/>
  <c r="R107" i="8"/>
  <c r="E107" i="8"/>
  <c r="T107" i="8" s="1"/>
  <c r="S106" i="8"/>
  <c r="R106" i="8"/>
  <c r="E106" i="8"/>
  <c r="T106" i="8" s="1"/>
  <c r="S105" i="8"/>
  <c r="R105" i="8"/>
  <c r="E105" i="8"/>
  <c r="T105" i="8" s="1"/>
  <c r="S104" i="8"/>
  <c r="R104" i="8"/>
  <c r="E104" i="8"/>
  <c r="U104" i="8" s="1"/>
  <c r="S103" i="8"/>
  <c r="R103" i="8"/>
  <c r="E103" i="8"/>
  <c r="T103" i="8" s="1"/>
  <c r="S102" i="8"/>
  <c r="R102" i="8"/>
  <c r="E102" i="8"/>
  <c r="U102" i="8" s="1"/>
  <c r="S101" i="8"/>
  <c r="R101" i="8"/>
  <c r="E101" i="8"/>
  <c r="U101" i="8" s="1"/>
  <c r="T100" i="8"/>
  <c r="S100" i="8"/>
  <c r="R100" i="8"/>
  <c r="E100" i="8"/>
  <c r="U100" i="8" s="1"/>
  <c r="S99" i="8"/>
  <c r="R99" i="8"/>
  <c r="E99" i="8"/>
  <c r="S98" i="8"/>
  <c r="R98" i="8"/>
  <c r="E98" i="8"/>
  <c r="T98" i="8" s="1"/>
  <c r="M97" i="8"/>
  <c r="M114" i="8" s="1"/>
  <c r="S114" i="8" s="1"/>
  <c r="L97" i="8"/>
  <c r="R97" i="8" s="1"/>
  <c r="K97" i="8"/>
  <c r="J97" i="8"/>
  <c r="I97" i="8"/>
  <c r="H97" i="8"/>
  <c r="G97" i="8"/>
  <c r="G114" i="8" s="1"/>
  <c r="F97" i="8"/>
  <c r="F114" i="8" s="1"/>
  <c r="D97" i="8"/>
  <c r="D114" i="8" s="1"/>
  <c r="C97" i="8"/>
  <c r="C114" i="8" s="1"/>
  <c r="B97" i="8"/>
  <c r="B114" i="8" s="1"/>
  <c r="O115" i="9"/>
  <c r="N115" i="9"/>
  <c r="K115" i="9"/>
  <c r="J115" i="9"/>
  <c r="H115" i="9"/>
  <c r="G115" i="9"/>
  <c r="F115" i="9"/>
  <c r="D115" i="9"/>
  <c r="O114" i="9"/>
  <c r="N114" i="9"/>
  <c r="U113" i="9"/>
  <c r="T113" i="9"/>
  <c r="S113" i="9"/>
  <c r="R113" i="9"/>
  <c r="S112" i="9"/>
  <c r="R112" i="9"/>
  <c r="E112" i="9"/>
  <c r="U112" i="9" s="1"/>
  <c r="S111" i="9"/>
  <c r="R111" i="9"/>
  <c r="E111" i="9"/>
  <c r="U111" i="9" s="1"/>
  <c r="S110" i="9"/>
  <c r="R110" i="9"/>
  <c r="E110" i="9"/>
  <c r="T110" i="9" s="1"/>
  <c r="S109" i="9"/>
  <c r="R109" i="9"/>
  <c r="E109" i="9"/>
  <c r="T109" i="9" s="1"/>
  <c r="S108" i="9"/>
  <c r="R108" i="9"/>
  <c r="E108" i="9"/>
  <c r="U108" i="9" s="1"/>
  <c r="S107" i="9"/>
  <c r="R107" i="9"/>
  <c r="E107" i="9"/>
  <c r="S106" i="9"/>
  <c r="R106" i="9"/>
  <c r="E106" i="9"/>
  <c r="T106" i="9" s="1"/>
  <c r="S105" i="9"/>
  <c r="R105" i="9"/>
  <c r="E105" i="9"/>
  <c r="U105" i="9" s="1"/>
  <c r="S104" i="9"/>
  <c r="R104" i="9"/>
  <c r="E104" i="9"/>
  <c r="U104" i="9" s="1"/>
  <c r="S103" i="9"/>
  <c r="R103" i="9"/>
  <c r="E103" i="9"/>
  <c r="U103" i="9" s="1"/>
  <c r="S102" i="9"/>
  <c r="R102" i="9"/>
  <c r="E102" i="9"/>
  <c r="T102" i="9" s="1"/>
  <c r="S101" i="9"/>
  <c r="R101" i="9"/>
  <c r="E101" i="9"/>
  <c r="T101" i="9" s="1"/>
  <c r="S100" i="9"/>
  <c r="R100" i="9"/>
  <c r="E100" i="9"/>
  <c r="S99" i="9"/>
  <c r="R99" i="9"/>
  <c r="E99" i="9"/>
  <c r="T99" i="9" s="1"/>
  <c r="S98" i="9"/>
  <c r="R98" i="9"/>
  <c r="E98" i="9"/>
  <c r="M97" i="9"/>
  <c r="S97" i="9" s="1"/>
  <c r="L97" i="9"/>
  <c r="K97" i="9"/>
  <c r="J97" i="9"/>
  <c r="I97" i="9"/>
  <c r="H97" i="9"/>
  <c r="H114" i="9" s="1"/>
  <c r="G97" i="9"/>
  <c r="F97" i="9"/>
  <c r="F114" i="9" s="1"/>
  <c r="D97" i="9"/>
  <c r="D114" i="9" s="1"/>
  <c r="C97" i="9"/>
  <c r="C114" i="9" s="1"/>
  <c r="B97" i="9"/>
  <c r="K115" i="10"/>
  <c r="J115" i="10"/>
  <c r="I115" i="10"/>
  <c r="H115" i="10"/>
  <c r="G115" i="10"/>
  <c r="F115" i="10"/>
  <c r="D115" i="10"/>
  <c r="C115" i="10"/>
  <c r="O114" i="10"/>
  <c r="N114" i="10"/>
  <c r="B114" i="10"/>
  <c r="U113" i="10"/>
  <c r="T113" i="10"/>
  <c r="S113" i="10"/>
  <c r="R113" i="10"/>
  <c r="S112" i="10"/>
  <c r="R112" i="10"/>
  <c r="E112" i="10"/>
  <c r="T111" i="10"/>
  <c r="S111" i="10"/>
  <c r="R111" i="10"/>
  <c r="E111" i="10"/>
  <c r="U111" i="10" s="1"/>
  <c r="S110" i="10"/>
  <c r="R110" i="10"/>
  <c r="E110" i="10"/>
  <c r="U110" i="10" s="1"/>
  <c r="S109" i="10"/>
  <c r="R109" i="10"/>
  <c r="E109" i="10"/>
  <c r="T109" i="10" s="1"/>
  <c r="S108" i="10"/>
  <c r="R108" i="10"/>
  <c r="E108" i="10"/>
  <c r="U108" i="10" s="1"/>
  <c r="S107" i="10"/>
  <c r="R107" i="10"/>
  <c r="E107" i="10"/>
  <c r="U107" i="10" s="1"/>
  <c r="S106" i="10"/>
  <c r="R106" i="10"/>
  <c r="E106" i="10"/>
  <c r="U106" i="10" s="1"/>
  <c r="S105" i="10"/>
  <c r="R105" i="10"/>
  <c r="E105" i="10"/>
  <c r="T105" i="10" s="1"/>
  <c r="S104" i="10"/>
  <c r="R104" i="10"/>
  <c r="E104" i="10"/>
  <c r="T104" i="10" s="1"/>
  <c r="S103" i="10"/>
  <c r="R103" i="10"/>
  <c r="E103" i="10"/>
  <c r="S102" i="10"/>
  <c r="R102" i="10"/>
  <c r="E102" i="10"/>
  <c r="U102" i="10" s="1"/>
  <c r="S101" i="10"/>
  <c r="R101" i="10"/>
  <c r="E101" i="10"/>
  <c r="T101" i="10" s="1"/>
  <c r="S100" i="10"/>
  <c r="R100" i="10"/>
  <c r="E100" i="10"/>
  <c r="U100" i="10" s="1"/>
  <c r="S99" i="10"/>
  <c r="R99" i="10"/>
  <c r="E99" i="10"/>
  <c r="U99" i="10" s="1"/>
  <c r="S98" i="10"/>
  <c r="R98" i="10"/>
  <c r="E98" i="10"/>
  <c r="U98" i="10" s="1"/>
  <c r="M97" i="10"/>
  <c r="L97" i="10"/>
  <c r="R97" i="10" s="1"/>
  <c r="K97" i="10"/>
  <c r="K114" i="10" s="1"/>
  <c r="J97" i="10"/>
  <c r="J114" i="10" s="1"/>
  <c r="I97" i="10"/>
  <c r="I114" i="10" s="1"/>
  <c r="H97" i="10"/>
  <c r="H114" i="10" s="1"/>
  <c r="G97" i="10"/>
  <c r="G114" i="10" s="1"/>
  <c r="F97" i="10"/>
  <c r="F114" i="10" s="1"/>
  <c r="D97" i="10"/>
  <c r="D114" i="10" s="1"/>
  <c r="C97" i="10"/>
  <c r="C114" i="10" s="1"/>
  <c r="B97" i="10"/>
  <c r="O115" i="11"/>
  <c r="N115" i="11"/>
  <c r="M115" i="11"/>
  <c r="S115" i="11" s="1"/>
  <c r="L115" i="11"/>
  <c r="R115" i="11" s="1"/>
  <c r="K115" i="11"/>
  <c r="I115" i="11"/>
  <c r="H115" i="11"/>
  <c r="B115" i="11"/>
  <c r="U113" i="11"/>
  <c r="T113" i="11"/>
  <c r="S113" i="11"/>
  <c r="R113" i="11"/>
  <c r="S112" i="11"/>
  <c r="R112" i="11"/>
  <c r="E112" i="11"/>
  <c r="T112" i="11" s="1"/>
  <c r="S111" i="11"/>
  <c r="R111" i="11"/>
  <c r="E111" i="11"/>
  <c r="U111" i="11" s="1"/>
  <c r="S110" i="11"/>
  <c r="R110" i="11"/>
  <c r="E110" i="11"/>
  <c r="U110" i="11" s="1"/>
  <c r="S109" i="11"/>
  <c r="R109" i="11"/>
  <c r="E109" i="11"/>
  <c r="U109" i="11" s="1"/>
  <c r="S108" i="11"/>
  <c r="R108" i="11"/>
  <c r="E108" i="11"/>
  <c r="S107" i="11"/>
  <c r="R107" i="11"/>
  <c r="E107" i="11"/>
  <c r="S106" i="11"/>
  <c r="R106" i="11"/>
  <c r="E106" i="11"/>
  <c r="U106" i="11" s="1"/>
  <c r="S105" i="11"/>
  <c r="R105" i="11"/>
  <c r="E105" i="11"/>
  <c r="U105" i="11" s="1"/>
  <c r="S104" i="11"/>
  <c r="R104" i="11"/>
  <c r="E104" i="11"/>
  <c r="T104" i="11" s="1"/>
  <c r="S103" i="11"/>
  <c r="R103" i="11"/>
  <c r="E103" i="11"/>
  <c r="U103" i="11" s="1"/>
  <c r="S102" i="11"/>
  <c r="R102" i="11"/>
  <c r="E102" i="11"/>
  <c r="U102" i="11" s="1"/>
  <c r="S101" i="11"/>
  <c r="R101" i="11"/>
  <c r="E101" i="11"/>
  <c r="S100" i="11"/>
  <c r="R100" i="11"/>
  <c r="E100" i="11"/>
  <c r="S99" i="11"/>
  <c r="R99" i="11"/>
  <c r="E99" i="11"/>
  <c r="T99" i="11" s="1"/>
  <c r="S98" i="11"/>
  <c r="R98" i="11"/>
  <c r="E98" i="11"/>
  <c r="U98" i="11" s="1"/>
  <c r="M97" i="11"/>
  <c r="S97" i="11" s="1"/>
  <c r="L97" i="11"/>
  <c r="K97" i="11"/>
  <c r="K114" i="11" s="1"/>
  <c r="J97" i="11"/>
  <c r="I97" i="11"/>
  <c r="I114" i="11" s="1"/>
  <c r="H97" i="11"/>
  <c r="H114" i="11" s="1"/>
  <c r="G97" i="11"/>
  <c r="F97" i="11"/>
  <c r="D97" i="11"/>
  <c r="C97" i="11"/>
  <c r="B97" i="11"/>
  <c r="N115" i="12"/>
  <c r="M115" i="12"/>
  <c r="S115" i="12" s="1"/>
  <c r="L115" i="12"/>
  <c r="R115" i="12" s="1"/>
  <c r="K115" i="12"/>
  <c r="J115" i="12"/>
  <c r="I115" i="12"/>
  <c r="H115" i="12"/>
  <c r="F115" i="12"/>
  <c r="C115" i="12"/>
  <c r="B115" i="12"/>
  <c r="O114" i="12"/>
  <c r="N114" i="12"/>
  <c r="U113" i="12"/>
  <c r="T113" i="12"/>
  <c r="S113" i="12"/>
  <c r="R113" i="12"/>
  <c r="S112" i="12"/>
  <c r="R112" i="12"/>
  <c r="E112" i="12"/>
  <c r="S111" i="12"/>
  <c r="R111" i="12"/>
  <c r="E111" i="12"/>
  <c r="T111" i="12" s="1"/>
  <c r="S110" i="12"/>
  <c r="R110" i="12"/>
  <c r="E110" i="12"/>
  <c r="T110" i="12" s="1"/>
  <c r="S109" i="12"/>
  <c r="R109" i="12"/>
  <c r="E109" i="12"/>
  <c r="S108" i="12"/>
  <c r="R108" i="12"/>
  <c r="E108" i="12"/>
  <c r="U108" i="12" s="1"/>
  <c r="S107" i="12"/>
  <c r="R107" i="12"/>
  <c r="E107" i="12"/>
  <c r="S106" i="12"/>
  <c r="R106" i="12"/>
  <c r="E106" i="12"/>
  <c r="U106" i="12" s="1"/>
  <c r="S105" i="12"/>
  <c r="R105" i="12"/>
  <c r="E105" i="12"/>
  <c r="U105" i="12" s="1"/>
  <c r="S104" i="12"/>
  <c r="R104" i="12"/>
  <c r="E104" i="12"/>
  <c r="U104" i="12" s="1"/>
  <c r="S103" i="12"/>
  <c r="R103" i="12"/>
  <c r="E103" i="12"/>
  <c r="T103" i="12" s="1"/>
  <c r="S102" i="12"/>
  <c r="R102" i="12"/>
  <c r="E102" i="12"/>
  <c r="T102" i="12" s="1"/>
  <c r="S101" i="12"/>
  <c r="R101" i="12"/>
  <c r="E101" i="12"/>
  <c r="S100" i="12"/>
  <c r="R100" i="12"/>
  <c r="E100" i="12"/>
  <c r="U100" i="12" s="1"/>
  <c r="S99" i="12"/>
  <c r="R99" i="12"/>
  <c r="E99" i="12"/>
  <c r="S98" i="12"/>
  <c r="R98" i="12"/>
  <c r="E98" i="12"/>
  <c r="U98" i="12" s="1"/>
  <c r="M97" i="12"/>
  <c r="L97" i="12"/>
  <c r="R97" i="12" s="1"/>
  <c r="K97" i="12"/>
  <c r="K114" i="12" s="1"/>
  <c r="J97" i="12"/>
  <c r="J114" i="12" s="1"/>
  <c r="I97" i="12"/>
  <c r="I114" i="12" s="1"/>
  <c r="H97" i="12"/>
  <c r="H114" i="12" s="1"/>
  <c r="G97" i="12"/>
  <c r="F97" i="12"/>
  <c r="F114" i="12" s="1"/>
  <c r="D97" i="12"/>
  <c r="D114" i="12" s="1"/>
  <c r="C97" i="12"/>
  <c r="C114" i="12" s="1"/>
  <c r="B97" i="12"/>
  <c r="B114" i="12" s="1"/>
  <c r="O115" i="13"/>
  <c r="N115" i="13"/>
  <c r="M115" i="13"/>
  <c r="S115" i="13" s="1"/>
  <c r="L115" i="13"/>
  <c r="R115" i="13" s="1"/>
  <c r="H115" i="13"/>
  <c r="F115" i="13"/>
  <c r="D115" i="13"/>
  <c r="C115" i="13"/>
  <c r="B115" i="13"/>
  <c r="O114" i="13"/>
  <c r="N114" i="13"/>
  <c r="U113" i="13"/>
  <c r="T113" i="13"/>
  <c r="S113" i="13"/>
  <c r="R113" i="13"/>
  <c r="S112" i="13"/>
  <c r="R112" i="13"/>
  <c r="E112" i="13"/>
  <c r="U112" i="13" s="1"/>
  <c r="S111" i="13"/>
  <c r="R111" i="13"/>
  <c r="E111" i="13"/>
  <c r="U111" i="13" s="1"/>
  <c r="S110" i="13"/>
  <c r="R110" i="13"/>
  <c r="E110" i="13"/>
  <c r="T110" i="13" s="1"/>
  <c r="S109" i="13"/>
  <c r="R109" i="13"/>
  <c r="E109" i="13"/>
  <c r="U109" i="13" s="1"/>
  <c r="S108" i="13"/>
  <c r="R108" i="13"/>
  <c r="E108" i="13"/>
  <c r="U108" i="13" s="1"/>
  <c r="S107" i="13"/>
  <c r="R107" i="13"/>
  <c r="E107" i="13"/>
  <c r="U107" i="13" s="1"/>
  <c r="S106" i="13"/>
  <c r="R106" i="13"/>
  <c r="E106" i="13"/>
  <c r="T106" i="13" s="1"/>
  <c r="S105" i="13"/>
  <c r="R105" i="13"/>
  <c r="E105" i="13"/>
  <c r="T105" i="13" s="1"/>
  <c r="S104" i="13"/>
  <c r="R104" i="13"/>
  <c r="E104" i="13"/>
  <c r="T104" i="13" s="1"/>
  <c r="U103" i="13"/>
  <c r="T103" i="13"/>
  <c r="S103" i="13"/>
  <c r="R103" i="13"/>
  <c r="E103" i="13"/>
  <c r="S102" i="13"/>
  <c r="R102" i="13"/>
  <c r="E102" i="13"/>
  <c r="U102" i="13" s="1"/>
  <c r="S101" i="13"/>
  <c r="R101" i="13"/>
  <c r="E101" i="13"/>
  <c r="S100" i="13"/>
  <c r="R100" i="13"/>
  <c r="E100" i="13"/>
  <c r="U100" i="13" s="1"/>
  <c r="S99" i="13"/>
  <c r="R99" i="13"/>
  <c r="E99" i="13"/>
  <c r="U99" i="13" s="1"/>
  <c r="S98" i="13"/>
  <c r="R98" i="13"/>
  <c r="E98" i="13"/>
  <c r="U98" i="13" s="1"/>
  <c r="M97" i="13"/>
  <c r="L97" i="13"/>
  <c r="L114" i="13" s="1"/>
  <c r="R114" i="13" s="1"/>
  <c r="K97" i="13"/>
  <c r="K114" i="13" s="1"/>
  <c r="J97" i="13"/>
  <c r="I97" i="13"/>
  <c r="H97" i="13"/>
  <c r="G97" i="13"/>
  <c r="G114" i="13" s="1"/>
  <c r="F97" i="13"/>
  <c r="D97" i="13"/>
  <c r="D114" i="13" s="1"/>
  <c r="C97" i="13"/>
  <c r="C114" i="13" s="1"/>
  <c r="B97" i="13"/>
  <c r="B114" i="13" s="1"/>
  <c r="O115" i="14"/>
  <c r="N115" i="14"/>
  <c r="M115" i="14"/>
  <c r="S115" i="14" s="1"/>
  <c r="L115" i="14"/>
  <c r="R115" i="14" s="1"/>
  <c r="G115" i="14"/>
  <c r="D115" i="14"/>
  <c r="C115" i="14"/>
  <c r="B115" i="14"/>
  <c r="O114" i="14"/>
  <c r="N114" i="14"/>
  <c r="U113" i="14"/>
  <c r="T113" i="14"/>
  <c r="S113" i="14"/>
  <c r="R113" i="14"/>
  <c r="S112" i="14"/>
  <c r="R112" i="14"/>
  <c r="E112" i="14"/>
  <c r="U112" i="14" s="1"/>
  <c r="S111" i="14"/>
  <c r="R111" i="14"/>
  <c r="E111" i="14"/>
  <c r="S110" i="14"/>
  <c r="R110" i="14"/>
  <c r="E110" i="14"/>
  <c r="T110" i="14" s="1"/>
  <c r="U109" i="14"/>
  <c r="S109" i="14"/>
  <c r="R109" i="14"/>
  <c r="E109" i="14"/>
  <c r="T109" i="14" s="1"/>
  <c r="S108" i="14"/>
  <c r="R108" i="14"/>
  <c r="E108" i="14"/>
  <c r="U108" i="14" s="1"/>
  <c r="U107" i="14"/>
  <c r="S107" i="14"/>
  <c r="R107" i="14"/>
  <c r="E107" i="14"/>
  <c r="T107" i="14" s="1"/>
  <c r="S106" i="14"/>
  <c r="R106" i="14"/>
  <c r="E106" i="14"/>
  <c r="U106" i="14" s="1"/>
  <c r="S105" i="14"/>
  <c r="R105" i="14"/>
  <c r="E105" i="14"/>
  <c r="U105" i="14" s="1"/>
  <c r="S104" i="14"/>
  <c r="R104" i="14"/>
  <c r="E104" i="14"/>
  <c r="U104" i="14" s="1"/>
  <c r="S103" i="14"/>
  <c r="R103" i="14"/>
  <c r="E103" i="14"/>
  <c r="S102" i="14"/>
  <c r="R102" i="14"/>
  <c r="E102" i="14"/>
  <c r="T102" i="14" s="1"/>
  <c r="S101" i="14"/>
  <c r="R101" i="14"/>
  <c r="E101" i="14"/>
  <c r="U101" i="14" s="1"/>
  <c r="S100" i="14"/>
  <c r="R100" i="14"/>
  <c r="E100" i="14"/>
  <c r="U100" i="14" s="1"/>
  <c r="T99" i="14"/>
  <c r="S99" i="14"/>
  <c r="R99" i="14"/>
  <c r="E99" i="14"/>
  <c r="U99" i="14" s="1"/>
  <c r="S98" i="14"/>
  <c r="R98" i="14"/>
  <c r="E98" i="14"/>
  <c r="U98" i="14" s="1"/>
  <c r="M97" i="14"/>
  <c r="S97" i="14" s="1"/>
  <c r="L97" i="14"/>
  <c r="L114" i="14" s="1"/>
  <c r="R114" i="14" s="1"/>
  <c r="K97" i="14"/>
  <c r="J97" i="14"/>
  <c r="I97" i="14"/>
  <c r="H97" i="14"/>
  <c r="G97" i="14"/>
  <c r="G114" i="14" s="1"/>
  <c r="F97" i="14"/>
  <c r="D97" i="14"/>
  <c r="D114" i="14" s="1"/>
  <c r="C97" i="14"/>
  <c r="C114" i="14" s="1"/>
  <c r="B97" i="14"/>
  <c r="B114" i="14" s="1"/>
  <c r="O115" i="15"/>
  <c r="K115" i="15"/>
  <c r="I115" i="15"/>
  <c r="H115" i="15"/>
  <c r="G115" i="15"/>
  <c r="F115" i="15"/>
  <c r="D115" i="15"/>
  <c r="C115" i="15"/>
  <c r="B115" i="15"/>
  <c r="O114" i="15"/>
  <c r="U113" i="15"/>
  <c r="T113" i="15"/>
  <c r="S113" i="15"/>
  <c r="R113" i="15"/>
  <c r="U112" i="15"/>
  <c r="T112" i="15"/>
  <c r="S112" i="15"/>
  <c r="R112" i="15"/>
  <c r="E112" i="15"/>
  <c r="S111" i="15"/>
  <c r="R111" i="15"/>
  <c r="E111" i="15"/>
  <c r="U111" i="15" s="1"/>
  <c r="S110" i="15"/>
  <c r="R110" i="15"/>
  <c r="E110" i="15"/>
  <c r="U110" i="15" s="1"/>
  <c r="S109" i="15"/>
  <c r="R109" i="15"/>
  <c r="E109" i="15"/>
  <c r="U109" i="15" s="1"/>
  <c r="S108" i="15"/>
  <c r="R108" i="15"/>
  <c r="E108" i="15"/>
  <c r="U108" i="15" s="1"/>
  <c r="S107" i="15"/>
  <c r="R107" i="15"/>
  <c r="E107" i="15"/>
  <c r="T107" i="15" s="1"/>
  <c r="S106" i="15"/>
  <c r="R106" i="15"/>
  <c r="E106" i="15"/>
  <c r="U105" i="15"/>
  <c r="S105" i="15"/>
  <c r="R105" i="15"/>
  <c r="E105" i="15"/>
  <c r="T105" i="15" s="1"/>
  <c r="S104" i="15"/>
  <c r="R104" i="15"/>
  <c r="E104" i="15"/>
  <c r="U104" i="15" s="1"/>
  <c r="S103" i="15"/>
  <c r="R103" i="15"/>
  <c r="E103" i="15"/>
  <c r="U103" i="15" s="1"/>
  <c r="S102" i="15"/>
  <c r="R102" i="15"/>
  <c r="E102" i="15"/>
  <c r="U102" i="15" s="1"/>
  <c r="S101" i="15"/>
  <c r="R101" i="15"/>
  <c r="E101" i="15"/>
  <c r="U101" i="15" s="1"/>
  <c r="S100" i="15"/>
  <c r="R100" i="15"/>
  <c r="E100" i="15"/>
  <c r="U100" i="15" s="1"/>
  <c r="S99" i="15"/>
  <c r="R99" i="15"/>
  <c r="E99" i="15"/>
  <c r="T99" i="15" s="1"/>
  <c r="S98" i="15"/>
  <c r="R98" i="15"/>
  <c r="E98" i="15"/>
  <c r="M97" i="15"/>
  <c r="S97" i="15" s="1"/>
  <c r="L97" i="15"/>
  <c r="R97" i="15" s="1"/>
  <c r="K97" i="15"/>
  <c r="J97" i="15"/>
  <c r="J114" i="15" s="1"/>
  <c r="I97" i="15"/>
  <c r="I114" i="15" s="1"/>
  <c r="H97" i="15"/>
  <c r="H114" i="15" s="1"/>
  <c r="G97" i="15"/>
  <c r="G114" i="15" s="1"/>
  <c r="F97" i="15"/>
  <c r="F114" i="15" s="1"/>
  <c r="D97" i="15"/>
  <c r="D114" i="15" s="1"/>
  <c r="C97" i="15"/>
  <c r="C114" i="15" s="1"/>
  <c r="B97" i="15"/>
  <c r="B114" i="15" s="1"/>
  <c r="O115" i="16"/>
  <c r="N115" i="16"/>
  <c r="M115" i="16"/>
  <c r="S115" i="16" s="1"/>
  <c r="L115" i="16"/>
  <c r="R115" i="16" s="1"/>
  <c r="K115" i="16"/>
  <c r="I115" i="16"/>
  <c r="U113" i="16"/>
  <c r="T113" i="16"/>
  <c r="S113" i="16"/>
  <c r="R113" i="16"/>
  <c r="S112" i="16"/>
  <c r="R112" i="16"/>
  <c r="E112" i="16"/>
  <c r="U112" i="16" s="1"/>
  <c r="S111" i="16"/>
  <c r="R111" i="16"/>
  <c r="E111" i="16"/>
  <c r="U111" i="16" s="1"/>
  <c r="S110" i="16"/>
  <c r="R110" i="16"/>
  <c r="E110" i="16"/>
  <c r="U110" i="16" s="1"/>
  <c r="S109" i="16"/>
  <c r="R109" i="16"/>
  <c r="E109" i="16"/>
  <c r="S108" i="16"/>
  <c r="R108" i="16"/>
  <c r="E108" i="16"/>
  <c r="T108" i="16" s="1"/>
  <c r="S107" i="16"/>
  <c r="R107" i="16"/>
  <c r="E107" i="16"/>
  <c r="T107" i="16" s="1"/>
  <c r="S106" i="16"/>
  <c r="R106" i="16"/>
  <c r="E106" i="16"/>
  <c r="U106" i="16" s="1"/>
  <c r="S105" i="16"/>
  <c r="R105" i="16"/>
  <c r="E105" i="16"/>
  <c r="T105" i="16" s="1"/>
  <c r="S104" i="16"/>
  <c r="R104" i="16"/>
  <c r="E104" i="16"/>
  <c r="U104" i="16" s="1"/>
  <c r="S103" i="16"/>
  <c r="R103" i="16"/>
  <c r="E103" i="16"/>
  <c r="U103" i="16" s="1"/>
  <c r="S102" i="16"/>
  <c r="R102" i="16"/>
  <c r="E102" i="16"/>
  <c r="U102" i="16" s="1"/>
  <c r="S101" i="16"/>
  <c r="R101" i="16"/>
  <c r="E101" i="16"/>
  <c r="S100" i="16"/>
  <c r="R100" i="16"/>
  <c r="E100" i="16"/>
  <c r="T100" i="16" s="1"/>
  <c r="S99" i="16"/>
  <c r="R99" i="16"/>
  <c r="E99" i="16"/>
  <c r="S98" i="16"/>
  <c r="R98" i="16"/>
  <c r="E98" i="16"/>
  <c r="U98" i="16" s="1"/>
  <c r="M97" i="16"/>
  <c r="S97" i="16" s="1"/>
  <c r="L97" i="16"/>
  <c r="R97" i="16" s="1"/>
  <c r="K97" i="16"/>
  <c r="K114" i="16" s="1"/>
  <c r="J97" i="16"/>
  <c r="J114" i="16" s="1"/>
  <c r="I97" i="16"/>
  <c r="I114" i="16" s="1"/>
  <c r="H97" i="16"/>
  <c r="H114" i="16" s="1"/>
  <c r="G97" i="16"/>
  <c r="G114" i="16" s="1"/>
  <c r="F97" i="16"/>
  <c r="F114" i="16" s="1"/>
  <c r="D97" i="16"/>
  <c r="D114" i="16" s="1"/>
  <c r="C97" i="16"/>
  <c r="B97" i="16"/>
  <c r="N115" i="17"/>
  <c r="M115" i="17"/>
  <c r="S115" i="17" s="1"/>
  <c r="L115" i="17"/>
  <c r="R115" i="17" s="1"/>
  <c r="K115" i="17"/>
  <c r="J115" i="17"/>
  <c r="I115" i="17"/>
  <c r="H115" i="17"/>
  <c r="G115" i="17"/>
  <c r="F115" i="17"/>
  <c r="D115" i="17"/>
  <c r="B115" i="17"/>
  <c r="O114" i="17"/>
  <c r="U113" i="17"/>
  <c r="T113" i="17"/>
  <c r="S113" i="17"/>
  <c r="R113" i="17"/>
  <c r="S112" i="17"/>
  <c r="R112" i="17"/>
  <c r="E112" i="17"/>
  <c r="S111" i="17"/>
  <c r="R111" i="17"/>
  <c r="E111" i="17"/>
  <c r="T111" i="17" s="1"/>
  <c r="S110" i="17"/>
  <c r="R110" i="17"/>
  <c r="E110" i="17"/>
  <c r="U110" i="17" s="1"/>
  <c r="S109" i="17"/>
  <c r="R109" i="17"/>
  <c r="E109" i="17"/>
  <c r="U109" i="17" s="1"/>
  <c r="S108" i="17"/>
  <c r="R108" i="17"/>
  <c r="E108" i="17"/>
  <c r="U108" i="17" s="1"/>
  <c r="S107" i="17"/>
  <c r="R107" i="17"/>
  <c r="E107" i="17"/>
  <c r="U107" i="17" s="1"/>
  <c r="S106" i="17"/>
  <c r="R106" i="17"/>
  <c r="E106" i="17"/>
  <c r="U106" i="17" s="1"/>
  <c r="U105" i="17"/>
  <c r="S105" i="17"/>
  <c r="R105" i="17"/>
  <c r="E105" i="17"/>
  <c r="T105" i="17" s="1"/>
  <c r="S104" i="17"/>
  <c r="R104" i="17"/>
  <c r="E104" i="17"/>
  <c r="U103" i="17"/>
  <c r="S103" i="17"/>
  <c r="R103" i="17"/>
  <c r="E103" i="17"/>
  <c r="T103" i="17" s="1"/>
  <c r="S102" i="17"/>
  <c r="R102" i="17"/>
  <c r="E102" i="17"/>
  <c r="U102" i="17" s="1"/>
  <c r="S101" i="17"/>
  <c r="R101" i="17"/>
  <c r="E101" i="17"/>
  <c r="U101" i="17" s="1"/>
  <c r="S100" i="17"/>
  <c r="R100" i="17"/>
  <c r="E100" i="17"/>
  <c r="U100" i="17" s="1"/>
  <c r="S99" i="17"/>
  <c r="R99" i="17"/>
  <c r="E99" i="17"/>
  <c r="U99" i="17" s="1"/>
  <c r="S98" i="17"/>
  <c r="R98" i="17"/>
  <c r="E98" i="17"/>
  <c r="U98" i="17" s="1"/>
  <c r="M97" i="17"/>
  <c r="M114" i="17" s="1"/>
  <c r="S114" i="17" s="1"/>
  <c r="L97" i="17"/>
  <c r="R97" i="17" s="1"/>
  <c r="K97" i="17"/>
  <c r="K114" i="17" s="1"/>
  <c r="J97" i="17"/>
  <c r="J114" i="17" s="1"/>
  <c r="I97" i="17"/>
  <c r="I114" i="17" s="1"/>
  <c r="H97" i="17"/>
  <c r="H114" i="17" s="1"/>
  <c r="G97" i="17"/>
  <c r="G114" i="17" s="1"/>
  <c r="F97" i="17"/>
  <c r="D97" i="17"/>
  <c r="D114" i="17" s="1"/>
  <c r="C97" i="17"/>
  <c r="C114" i="17" s="1"/>
  <c r="B97" i="17"/>
  <c r="B114" i="17" s="1"/>
  <c r="M115" i="18"/>
  <c r="S115" i="18" s="1"/>
  <c r="L115" i="18"/>
  <c r="R115" i="18" s="1"/>
  <c r="K115" i="18"/>
  <c r="J115" i="18"/>
  <c r="I115" i="18"/>
  <c r="H115" i="18"/>
  <c r="G115" i="18"/>
  <c r="C115" i="18"/>
  <c r="B115" i="18"/>
  <c r="N114" i="18"/>
  <c r="U113" i="18"/>
  <c r="T113" i="18"/>
  <c r="S113" i="18"/>
  <c r="R113" i="18"/>
  <c r="S112" i="18"/>
  <c r="R112" i="18"/>
  <c r="E112" i="18"/>
  <c r="U112" i="18" s="1"/>
  <c r="S111" i="18"/>
  <c r="R111" i="18"/>
  <c r="E111" i="18"/>
  <c r="U111" i="18" s="1"/>
  <c r="S110" i="18"/>
  <c r="R110" i="18"/>
  <c r="E110" i="18"/>
  <c r="U110" i="18" s="1"/>
  <c r="S109" i="18"/>
  <c r="R109" i="18"/>
  <c r="E109" i="18"/>
  <c r="U109" i="18" s="1"/>
  <c r="S108" i="18"/>
  <c r="R108" i="18"/>
  <c r="E108" i="18"/>
  <c r="U108" i="18" s="1"/>
  <c r="S107" i="18"/>
  <c r="R107" i="18"/>
  <c r="E107" i="18"/>
  <c r="S106" i="18"/>
  <c r="R106" i="18"/>
  <c r="E106" i="18"/>
  <c r="T106" i="18" s="1"/>
  <c r="S105" i="18"/>
  <c r="R105" i="18"/>
  <c r="E105" i="18"/>
  <c r="T105" i="18" s="1"/>
  <c r="S104" i="18"/>
  <c r="R104" i="18"/>
  <c r="E104" i="18"/>
  <c r="U104" i="18" s="1"/>
  <c r="S103" i="18"/>
  <c r="R103" i="18"/>
  <c r="E103" i="18"/>
  <c r="T103" i="18" s="1"/>
  <c r="S102" i="18"/>
  <c r="R102" i="18"/>
  <c r="E102" i="18"/>
  <c r="S101" i="18"/>
  <c r="R101" i="18"/>
  <c r="E101" i="18"/>
  <c r="U101" i="18" s="1"/>
  <c r="S100" i="18"/>
  <c r="R100" i="18"/>
  <c r="E100" i="18"/>
  <c r="U100" i="18" s="1"/>
  <c r="S99" i="18"/>
  <c r="R99" i="18"/>
  <c r="E99" i="18"/>
  <c r="S98" i="18"/>
  <c r="R98" i="18"/>
  <c r="E98" i="18"/>
  <c r="T98" i="18" s="1"/>
  <c r="M97" i="18"/>
  <c r="L97" i="18"/>
  <c r="R97" i="18" s="1"/>
  <c r="K97" i="18"/>
  <c r="K114" i="18" s="1"/>
  <c r="J97" i="18"/>
  <c r="I97" i="18"/>
  <c r="I114" i="18" s="1"/>
  <c r="H97" i="18"/>
  <c r="H114" i="18" s="1"/>
  <c r="G97" i="18"/>
  <c r="F97" i="18"/>
  <c r="F114" i="18" s="1"/>
  <c r="D97" i="18"/>
  <c r="C97" i="18"/>
  <c r="C114" i="18" s="1"/>
  <c r="B97" i="18"/>
  <c r="B114" i="18" s="1"/>
  <c r="O115" i="19"/>
  <c r="M115" i="19"/>
  <c r="S115" i="19" s="1"/>
  <c r="L115" i="19"/>
  <c r="R115" i="19" s="1"/>
  <c r="K115" i="19"/>
  <c r="J115" i="19"/>
  <c r="I115" i="19"/>
  <c r="H115" i="19"/>
  <c r="G115" i="19"/>
  <c r="F115" i="19"/>
  <c r="C115" i="19"/>
  <c r="O114" i="19"/>
  <c r="N114" i="19"/>
  <c r="U113" i="19"/>
  <c r="T113" i="19"/>
  <c r="S113" i="19"/>
  <c r="R113" i="19"/>
  <c r="S112" i="19"/>
  <c r="R112" i="19"/>
  <c r="E112" i="19"/>
  <c r="U112" i="19" s="1"/>
  <c r="S111" i="19"/>
  <c r="R111" i="19"/>
  <c r="E111" i="19"/>
  <c r="T111" i="19" s="1"/>
  <c r="S110" i="19"/>
  <c r="R110" i="19"/>
  <c r="E110" i="19"/>
  <c r="S109" i="19"/>
  <c r="R109" i="19"/>
  <c r="E109" i="19"/>
  <c r="S108" i="19"/>
  <c r="R108" i="19"/>
  <c r="E108" i="19"/>
  <c r="U108" i="19" s="1"/>
  <c r="S107" i="19"/>
  <c r="R107" i="19"/>
  <c r="E107" i="19"/>
  <c r="U107" i="19" s="1"/>
  <c r="S106" i="19"/>
  <c r="R106" i="19"/>
  <c r="E106" i="19"/>
  <c r="U106" i="19" s="1"/>
  <c r="S105" i="19"/>
  <c r="R105" i="19"/>
  <c r="E105" i="19"/>
  <c r="S104" i="19"/>
  <c r="R104" i="19"/>
  <c r="E104" i="19"/>
  <c r="U104" i="19" s="1"/>
  <c r="S103" i="19"/>
  <c r="R103" i="19"/>
  <c r="E103" i="19"/>
  <c r="U103" i="19" s="1"/>
  <c r="S102" i="19"/>
  <c r="R102" i="19"/>
  <c r="E102" i="19"/>
  <c r="S101" i="19"/>
  <c r="R101" i="19"/>
  <c r="E101" i="19"/>
  <c r="T101" i="19" s="1"/>
  <c r="S100" i="19"/>
  <c r="R100" i="19"/>
  <c r="E100" i="19"/>
  <c r="T100" i="19" s="1"/>
  <c r="S99" i="19"/>
  <c r="R99" i="19"/>
  <c r="E99" i="19"/>
  <c r="U99" i="19" s="1"/>
  <c r="S98" i="19"/>
  <c r="R98" i="19"/>
  <c r="E98" i="19"/>
  <c r="T98" i="19" s="1"/>
  <c r="M97" i="19"/>
  <c r="L97" i="19"/>
  <c r="L114" i="19" s="1"/>
  <c r="R114" i="19" s="1"/>
  <c r="K97" i="19"/>
  <c r="K114" i="19" s="1"/>
  <c r="J97" i="19"/>
  <c r="J114" i="19" s="1"/>
  <c r="I97" i="19"/>
  <c r="I114" i="19" s="1"/>
  <c r="H97" i="19"/>
  <c r="H114" i="19" s="1"/>
  <c r="G97" i="19"/>
  <c r="G114" i="19" s="1"/>
  <c r="F97" i="19"/>
  <c r="F114" i="19" s="1"/>
  <c r="D97" i="19"/>
  <c r="D114" i="19" s="1"/>
  <c r="C97" i="19"/>
  <c r="C114" i="19" s="1"/>
  <c r="B97" i="19"/>
  <c r="B114" i="19" s="1"/>
  <c r="O115" i="20"/>
  <c r="H115" i="20"/>
  <c r="G115" i="20"/>
  <c r="F115" i="20"/>
  <c r="D115" i="20"/>
  <c r="C115" i="20"/>
  <c r="B115" i="20"/>
  <c r="O114" i="20"/>
  <c r="N114" i="20"/>
  <c r="J114" i="20"/>
  <c r="U113" i="20"/>
  <c r="T113" i="20"/>
  <c r="S113" i="20"/>
  <c r="R113" i="20"/>
  <c r="S112" i="20"/>
  <c r="R112" i="20"/>
  <c r="E112" i="20"/>
  <c r="S111" i="20"/>
  <c r="R111" i="20"/>
  <c r="E111" i="20"/>
  <c r="U111" i="20" s="1"/>
  <c r="S110" i="20"/>
  <c r="R110" i="20"/>
  <c r="E110" i="20"/>
  <c r="U110" i="20" s="1"/>
  <c r="S109" i="20"/>
  <c r="R109" i="20"/>
  <c r="E109" i="20"/>
  <c r="U109" i="20" s="1"/>
  <c r="S108" i="20"/>
  <c r="R108" i="20"/>
  <c r="E108" i="20"/>
  <c r="S107" i="20"/>
  <c r="R107" i="20"/>
  <c r="E107" i="20"/>
  <c r="U107" i="20" s="1"/>
  <c r="U106" i="20"/>
  <c r="S106" i="20"/>
  <c r="R106" i="20"/>
  <c r="E106" i="20"/>
  <c r="T106" i="20" s="1"/>
  <c r="S105" i="20"/>
  <c r="R105" i="20"/>
  <c r="E105" i="20"/>
  <c r="S104" i="20"/>
  <c r="R104" i="20"/>
  <c r="E104" i="20"/>
  <c r="T104" i="20" s="1"/>
  <c r="S103" i="20"/>
  <c r="R103" i="20"/>
  <c r="E103" i="20"/>
  <c r="U103" i="20" s="1"/>
  <c r="S102" i="20"/>
  <c r="R102" i="20"/>
  <c r="E102" i="20"/>
  <c r="U102" i="20" s="1"/>
  <c r="S101" i="20"/>
  <c r="R101" i="20"/>
  <c r="E101" i="20"/>
  <c r="U101" i="20" s="1"/>
  <c r="S100" i="20"/>
  <c r="R100" i="20"/>
  <c r="E100" i="20"/>
  <c r="S99" i="20"/>
  <c r="R99" i="20"/>
  <c r="E99" i="20"/>
  <c r="U99" i="20" s="1"/>
  <c r="S98" i="20"/>
  <c r="R98" i="20"/>
  <c r="E98" i="20"/>
  <c r="U98" i="20" s="1"/>
  <c r="M97" i="20"/>
  <c r="S97" i="20" s="1"/>
  <c r="L97" i="20"/>
  <c r="K97" i="20"/>
  <c r="J97" i="20"/>
  <c r="I97" i="20"/>
  <c r="H97" i="20"/>
  <c r="H114" i="20" s="1"/>
  <c r="G97" i="20"/>
  <c r="G114" i="20" s="1"/>
  <c r="F97" i="20"/>
  <c r="F114" i="20" s="1"/>
  <c r="D97" i="20"/>
  <c r="D114" i="20" s="1"/>
  <c r="C97" i="20"/>
  <c r="C114" i="20" s="1"/>
  <c r="B97" i="20"/>
  <c r="B114" i="20" s="1"/>
  <c r="R115" i="21"/>
  <c r="O115" i="21"/>
  <c r="N115" i="21"/>
  <c r="M115" i="21"/>
  <c r="S115" i="21" s="1"/>
  <c r="L115" i="21"/>
  <c r="K115" i="21"/>
  <c r="J115" i="21"/>
  <c r="H115" i="21"/>
  <c r="G115" i="21"/>
  <c r="F115" i="21"/>
  <c r="O114" i="21"/>
  <c r="U113" i="21"/>
  <c r="T113" i="21"/>
  <c r="S113" i="21"/>
  <c r="R113" i="21"/>
  <c r="S112" i="21"/>
  <c r="R112" i="21"/>
  <c r="E112" i="21"/>
  <c r="U112" i="21" s="1"/>
  <c r="S111" i="21"/>
  <c r="R111" i="21"/>
  <c r="E111" i="21"/>
  <c r="S110" i="21"/>
  <c r="R110" i="21"/>
  <c r="E110" i="21"/>
  <c r="U110" i="21" s="1"/>
  <c r="U109" i="21"/>
  <c r="T109" i="21"/>
  <c r="S109" i="21"/>
  <c r="R109" i="21"/>
  <c r="E109" i="21"/>
  <c r="S108" i="21"/>
  <c r="R108" i="21"/>
  <c r="E108" i="21"/>
  <c r="S107" i="21"/>
  <c r="R107" i="21"/>
  <c r="E107" i="21"/>
  <c r="T107" i="21" s="1"/>
  <c r="S106" i="21"/>
  <c r="R106" i="21"/>
  <c r="E106" i="21"/>
  <c r="U106" i="21" s="1"/>
  <c r="S105" i="21"/>
  <c r="R105" i="21"/>
  <c r="E105" i="21"/>
  <c r="U105" i="21" s="1"/>
  <c r="S104" i="21"/>
  <c r="R104" i="21"/>
  <c r="E104" i="21"/>
  <c r="U104" i="21" s="1"/>
  <c r="S103" i="21"/>
  <c r="R103" i="21"/>
  <c r="E103" i="21"/>
  <c r="S102" i="21"/>
  <c r="R102" i="21"/>
  <c r="E102" i="21"/>
  <c r="U102" i="21" s="1"/>
  <c r="T101" i="21"/>
  <c r="S101" i="21"/>
  <c r="R101" i="21"/>
  <c r="E101" i="21"/>
  <c r="U101" i="21" s="1"/>
  <c r="S100" i="21"/>
  <c r="R100" i="21"/>
  <c r="E100" i="21"/>
  <c r="S99" i="21"/>
  <c r="R99" i="21"/>
  <c r="E99" i="21"/>
  <c r="T99" i="21" s="1"/>
  <c r="S98" i="21"/>
  <c r="R98" i="21"/>
  <c r="E98" i="21"/>
  <c r="T98" i="21" s="1"/>
  <c r="M97" i="21"/>
  <c r="S97" i="21" s="1"/>
  <c r="L97" i="21"/>
  <c r="R97" i="21" s="1"/>
  <c r="K97" i="21"/>
  <c r="K114" i="21" s="1"/>
  <c r="J97" i="21"/>
  <c r="I97" i="21"/>
  <c r="I114" i="21" s="1"/>
  <c r="H97" i="21"/>
  <c r="H114" i="21" s="1"/>
  <c r="G97" i="21"/>
  <c r="G114" i="21" s="1"/>
  <c r="F97" i="21"/>
  <c r="F114" i="21" s="1"/>
  <c r="D97" i="21"/>
  <c r="D114" i="21" s="1"/>
  <c r="C97" i="21"/>
  <c r="B97" i="21"/>
  <c r="L115" i="22"/>
  <c r="R115" i="22" s="1"/>
  <c r="K115" i="22"/>
  <c r="J115" i="22"/>
  <c r="I115" i="22"/>
  <c r="H115" i="22"/>
  <c r="G115" i="22"/>
  <c r="F115" i="22"/>
  <c r="D115" i="22"/>
  <c r="C115" i="22"/>
  <c r="B115" i="22"/>
  <c r="O114" i="22"/>
  <c r="U113" i="22"/>
  <c r="T113" i="22"/>
  <c r="S113" i="22"/>
  <c r="R113" i="22"/>
  <c r="S112" i="22"/>
  <c r="R112" i="22"/>
  <c r="E112" i="22"/>
  <c r="U112" i="22" s="1"/>
  <c r="S111" i="22"/>
  <c r="R111" i="22"/>
  <c r="E111" i="22"/>
  <c r="S110" i="22"/>
  <c r="R110" i="22"/>
  <c r="E110" i="22"/>
  <c r="T110" i="22" s="1"/>
  <c r="S109" i="22"/>
  <c r="R109" i="22"/>
  <c r="E109" i="22"/>
  <c r="U109" i="22" s="1"/>
  <c r="S108" i="22"/>
  <c r="R108" i="22"/>
  <c r="E108" i="22"/>
  <c r="U108" i="22" s="1"/>
  <c r="S107" i="22"/>
  <c r="R107" i="22"/>
  <c r="E107" i="22"/>
  <c r="U107" i="22" s="1"/>
  <c r="S106" i="22"/>
  <c r="R106" i="22"/>
  <c r="E106" i="22"/>
  <c r="S105" i="22"/>
  <c r="R105" i="22"/>
  <c r="E105" i="22"/>
  <c r="U105" i="22" s="1"/>
  <c r="S104" i="22"/>
  <c r="R104" i="22"/>
  <c r="E104" i="22"/>
  <c r="U104" i="22" s="1"/>
  <c r="S103" i="22"/>
  <c r="R103" i="22"/>
  <c r="E103" i="22"/>
  <c r="S102" i="22"/>
  <c r="R102" i="22"/>
  <c r="E102" i="22"/>
  <c r="T102" i="22" s="1"/>
  <c r="U101" i="22"/>
  <c r="T101" i="22"/>
  <c r="S101" i="22"/>
  <c r="R101" i="22"/>
  <c r="E101" i="22"/>
  <c r="S100" i="22"/>
  <c r="R100" i="22"/>
  <c r="E100" i="22"/>
  <c r="U99" i="22"/>
  <c r="S99" i="22"/>
  <c r="R99" i="22"/>
  <c r="E99" i="22"/>
  <c r="T99" i="22" s="1"/>
  <c r="S98" i="22"/>
  <c r="R98" i="22"/>
  <c r="E98" i="22"/>
  <c r="M97" i="22"/>
  <c r="S97" i="22" s="1"/>
  <c r="L97" i="22"/>
  <c r="R97" i="22" s="1"/>
  <c r="K97" i="22"/>
  <c r="K114" i="22" s="1"/>
  <c r="J97" i="22"/>
  <c r="J114" i="22" s="1"/>
  <c r="I97" i="22"/>
  <c r="I114" i="22" s="1"/>
  <c r="H97" i="22"/>
  <c r="H114" i="22" s="1"/>
  <c r="G97" i="22"/>
  <c r="G114" i="22" s="1"/>
  <c r="F97" i="22"/>
  <c r="F114" i="22" s="1"/>
  <c r="D97" i="22"/>
  <c r="D114" i="22" s="1"/>
  <c r="C97" i="22"/>
  <c r="C114" i="22" s="1"/>
  <c r="B97" i="22"/>
  <c r="O115" i="23"/>
  <c r="M115" i="23"/>
  <c r="S115" i="23" s="1"/>
  <c r="L115" i="23"/>
  <c r="R115" i="23" s="1"/>
  <c r="K115" i="23"/>
  <c r="J115" i="23"/>
  <c r="I115" i="23"/>
  <c r="H115" i="23"/>
  <c r="G115" i="23"/>
  <c r="F115" i="23"/>
  <c r="B115" i="23"/>
  <c r="U113" i="23"/>
  <c r="T113" i="23"/>
  <c r="S113" i="23"/>
  <c r="R113" i="23"/>
  <c r="S112" i="23"/>
  <c r="R112" i="23"/>
  <c r="E112" i="23"/>
  <c r="U112" i="23" s="1"/>
  <c r="S111" i="23"/>
  <c r="R111" i="23"/>
  <c r="E111" i="23"/>
  <c r="S110" i="23"/>
  <c r="R110" i="23"/>
  <c r="E110" i="23"/>
  <c r="U110" i="23" s="1"/>
  <c r="S109" i="23"/>
  <c r="R109" i="23"/>
  <c r="E109" i="23"/>
  <c r="U109" i="23" s="1"/>
  <c r="S108" i="23"/>
  <c r="R108" i="23"/>
  <c r="E108" i="23"/>
  <c r="S107" i="23"/>
  <c r="R107" i="23"/>
  <c r="E107" i="23"/>
  <c r="U107" i="23" s="1"/>
  <c r="S106" i="23"/>
  <c r="R106" i="23"/>
  <c r="E106" i="23"/>
  <c r="S105" i="23"/>
  <c r="R105" i="23"/>
  <c r="E105" i="23"/>
  <c r="T105" i="23" s="1"/>
  <c r="S104" i="23"/>
  <c r="R104" i="23"/>
  <c r="E104" i="23"/>
  <c r="S103" i="23"/>
  <c r="R103" i="23"/>
  <c r="E103" i="23"/>
  <c r="U102" i="23"/>
  <c r="S102" i="23"/>
  <c r="R102" i="23"/>
  <c r="E102" i="23"/>
  <c r="T102" i="23" s="1"/>
  <c r="S101" i="23"/>
  <c r="R101" i="23"/>
  <c r="E101" i="23"/>
  <c r="U101" i="23" s="1"/>
  <c r="S100" i="23"/>
  <c r="R100" i="23"/>
  <c r="E100" i="23"/>
  <c r="S99" i="23"/>
  <c r="R99" i="23"/>
  <c r="E99" i="23"/>
  <c r="T99" i="23" s="1"/>
  <c r="S98" i="23"/>
  <c r="R98" i="23"/>
  <c r="E98" i="23"/>
  <c r="M97" i="23"/>
  <c r="S97" i="23" s="1"/>
  <c r="L97" i="23"/>
  <c r="R97" i="23" s="1"/>
  <c r="K97" i="23"/>
  <c r="J97" i="23"/>
  <c r="J114" i="23" s="1"/>
  <c r="I97" i="23"/>
  <c r="I114" i="23" s="1"/>
  <c r="H97" i="23"/>
  <c r="H114" i="23" s="1"/>
  <c r="G97" i="23"/>
  <c r="G114" i="23" s="1"/>
  <c r="F97" i="23"/>
  <c r="F114" i="23" s="1"/>
  <c r="D97" i="23"/>
  <c r="C97" i="23"/>
  <c r="B97" i="23"/>
  <c r="B114" i="23" s="1"/>
  <c r="O115" i="24"/>
  <c r="N115" i="24"/>
  <c r="M115" i="24"/>
  <c r="S115" i="24" s="1"/>
  <c r="L115" i="24"/>
  <c r="R115" i="24" s="1"/>
  <c r="K115" i="24"/>
  <c r="J115" i="24"/>
  <c r="H115" i="24"/>
  <c r="G115" i="24"/>
  <c r="F115" i="24"/>
  <c r="B115" i="24"/>
  <c r="O114" i="24"/>
  <c r="N114" i="24"/>
  <c r="U113" i="24"/>
  <c r="T113" i="24"/>
  <c r="S113" i="24"/>
  <c r="R113" i="24"/>
  <c r="S112" i="24"/>
  <c r="R112" i="24"/>
  <c r="E112" i="24"/>
  <c r="U112" i="24" s="1"/>
  <c r="S111" i="24"/>
  <c r="R111" i="24"/>
  <c r="E111" i="24"/>
  <c r="U110" i="24"/>
  <c r="S110" i="24"/>
  <c r="R110" i="24"/>
  <c r="E110" i="24"/>
  <c r="T110" i="24" s="1"/>
  <c r="S109" i="24"/>
  <c r="R109" i="24"/>
  <c r="E109" i="24"/>
  <c r="U109" i="24" s="1"/>
  <c r="S108" i="24"/>
  <c r="R108" i="24"/>
  <c r="E108" i="24"/>
  <c r="T108" i="24" s="1"/>
  <c r="S107" i="24"/>
  <c r="R107" i="24"/>
  <c r="E107" i="24"/>
  <c r="U107" i="24" s="1"/>
  <c r="S106" i="24"/>
  <c r="R106" i="24"/>
  <c r="E106" i="24"/>
  <c r="U106" i="24" s="1"/>
  <c r="S105" i="24"/>
  <c r="R105" i="24"/>
  <c r="E105" i="24"/>
  <c r="U105" i="24" s="1"/>
  <c r="S104" i="24"/>
  <c r="R104" i="24"/>
  <c r="E104" i="24"/>
  <c r="U104" i="24" s="1"/>
  <c r="S103" i="24"/>
  <c r="R103" i="24"/>
  <c r="E103" i="24"/>
  <c r="S102" i="24"/>
  <c r="R102" i="24"/>
  <c r="E102" i="24"/>
  <c r="U102" i="24" s="1"/>
  <c r="S101" i="24"/>
  <c r="R101" i="24"/>
  <c r="E101" i="24"/>
  <c r="U101" i="24" s="1"/>
  <c r="S100" i="24"/>
  <c r="R100" i="24"/>
  <c r="E100" i="24"/>
  <c r="T100" i="24" s="1"/>
  <c r="S99" i="24"/>
  <c r="R99" i="24"/>
  <c r="E99" i="24"/>
  <c r="U99" i="24" s="1"/>
  <c r="S98" i="24"/>
  <c r="R98" i="24"/>
  <c r="E98" i="24"/>
  <c r="U98" i="24" s="1"/>
  <c r="M97" i="24"/>
  <c r="L97" i="24"/>
  <c r="R97" i="24" s="1"/>
  <c r="K97" i="24"/>
  <c r="J97" i="24"/>
  <c r="J114" i="24" s="1"/>
  <c r="I97" i="24"/>
  <c r="H97" i="24"/>
  <c r="G97" i="24"/>
  <c r="F97" i="24"/>
  <c r="D97" i="24"/>
  <c r="D114" i="24" s="1"/>
  <c r="C97" i="24"/>
  <c r="B97" i="24"/>
  <c r="B114" i="24" s="1"/>
  <c r="O115" i="25"/>
  <c r="N115" i="25"/>
  <c r="M115" i="25"/>
  <c r="S115" i="25" s="1"/>
  <c r="L115" i="25"/>
  <c r="R115" i="25" s="1"/>
  <c r="J115" i="25"/>
  <c r="I115" i="25"/>
  <c r="H115" i="25"/>
  <c r="G115" i="25"/>
  <c r="F115" i="25"/>
  <c r="D115" i="25"/>
  <c r="C115" i="25"/>
  <c r="B115" i="25"/>
  <c r="O114" i="25"/>
  <c r="N114" i="25"/>
  <c r="U113" i="25"/>
  <c r="T113" i="25"/>
  <c r="S113" i="25"/>
  <c r="R113" i="25"/>
  <c r="S112" i="25"/>
  <c r="R112" i="25"/>
  <c r="E112" i="25"/>
  <c r="U112" i="25" s="1"/>
  <c r="S111" i="25"/>
  <c r="R111" i="25"/>
  <c r="E111" i="25"/>
  <c r="U111" i="25" s="1"/>
  <c r="S110" i="25"/>
  <c r="R110" i="25"/>
  <c r="E110" i="25"/>
  <c r="U110" i="25" s="1"/>
  <c r="S109" i="25"/>
  <c r="R109" i="25"/>
  <c r="E109" i="25"/>
  <c r="U109" i="25" s="1"/>
  <c r="S108" i="25"/>
  <c r="R108" i="25"/>
  <c r="E108" i="25"/>
  <c r="U108" i="25" s="1"/>
  <c r="S107" i="25"/>
  <c r="R107" i="25"/>
  <c r="E107" i="25"/>
  <c r="U107" i="25" s="1"/>
  <c r="S106" i="25"/>
  <c r="R106" i="25"/>
  <c r="E106" i="25"/>
  <c r="U106" i="25" s="1"/>
  <c r="S105" i="25"/>
  <c r="R105" i="25"/>
  <c r="E105" i="25"/>
  <c r="U105" i="25" s="1"/>
  <c r="S104" i="25"/>
  <c r="R104" i="25"/>
  <c r="E104" i="25"/>
  <c r="U104" i="25" s="1"/>
  <c r="S103" i="25"/>
  <c r="R103" i="25"/>
  <c r="E103" i="25"/>
  <c r="U103" i="25" s="1"/>
  <c r="S102" i="25"/>
  <c r="R102" i="25"/>
  <c r="E102" i="25"/>
  <c r="U102" i="25" s="1"/>
  <c r="S101" i="25"/>
  <c r="R101" i="25"/>
  <c r="E101" i="25"/>
  <c r="U101" i="25" s="1"/>
  <c r="S100" i="25"/>
  <c r="R100" i="25"/>
  <c r="E100" i="25"/>
  <c r="U100" i="25" s="1"/>
  <c r="S99" i="25"/>
  <c r="R99" i="25"/>
  <c r="E99" i="25"/>
  <c r="U99" i="25" s="1"/>
  <c r="S98" i="25"/>
  <c r="R98" i="25"/>
  <c r="E98" i="25"/>
  <c r="U98" i="25" s="1"/>
  <c r="M97" i="25"/>
  <c r="S97" i="25" s="1"/>
  <c r="L97" i="25"/>
  <c r="K97" i="25"/>
  <c r="K114" i="25" s="1"/>
  <c r="J97" i="25"/>
  <c r="J114" i="25" s="1"/>
  <c r="I97" i="25"/>
  <c r="H97" i="25"/>
  <c r="H114" i="25" s="1"/>
  <c r="G97" i="25"/>
  <c r="G114" i="25" s="1"/>
  <c r="F97" i="25"/>
  <c r="F114" i="25" s="1"/>
  <c r="D97" i="25"/>
  <c r="D114" i="25" s="1"/>
  <c r="C97" i="25"/>
  <c r="B97" i="25"/>
  <c r="B114" i="25" s="1"/>
  <c r="S115" i="26"/>
  <c r="N115" i="26"/>
  <c r="M115" i="26"/>
  <c r="L115" i="26"/>
  <c r="R115" i="26" s="1"/>
  <c r="K115" i="26"/>
  <c r="I115" i="26"/>
  <c r="G115" i="26"/>
  <c r="D115" i="26"/>
  <c r="C115" i="26"/>
  <c r="B115" i="26"/>
  <c r="O114" i="26"/>
  <c r="N114" i="26"/>
  <c r="U113" i="26"/>
  <c r="T113" i="26"/>
  <c r="S113" i="26"/>
  <c r="R113" i="26"/>
  <c r="S112" i="26"/>
  <c r="R112" i="26"/>
  <c r="E112" i="26"/>
  <c r="U112" i="26" s="1"/>
  <c r="S111" i="26"/>
  <c r="R111" i="26"/>
  <c r="E111" i="26"/>
  <c r="U111" i="26" s="1"/>
  <c r="S110" i="26"/>
  <c r="R110" i="26"/>
  <c r="E110" i="26"/>
  <c r="U110" i="26" s="1"/>
  <c r="S109" i="26"/>
  <c r="R109" i="26"/>
  <c r="E109" i="26"/>
  <c r="U109" i="26" s="1"/>
  <c r="S108" i="26"/>
  <c r="R108" i="26"/>
  <c r="E108" i="26"/>
  <c r="U108" i="26" s="1"/>
  <c r="U107" i="26"/>
  <c r="T107" i="26"/>
  <c r="S107" i="26"/>
  <c r="R107" i="26"/>
  <c r="E107" i="26"/>
  <c r="S106" i="26"/>
  <c r="R106" i="26"/>
  <c r="E106" i="26"/>
  <c r="U106" i="26" s="1"/>
  <c r="S105" i="26"/>
  <c r="R105" i="26"/>
  <c r="E105" i="26"/>
  <c r="U105" i="26" s="1"/>
  <c r="S104" i="26"/>
  <c r="R104" i="26"/>
  <c r="E104" i="26"/>
  <c r="U104" i="26" s="1"/>
  <c r="S103" i="26"/>
  <c r="R103" i="26"/>
  <c r="E103" i="26"/>
  <c r="U103" i="26" s="1"/>
  <c r="S102" i="26"/>
  <c r="R102" i="26"/>
  <c r="E102" i="26"/>
  <c r="U102" i="26" s="1"/>
  <c r="S101" i="26"/>
  <c r="R101" i="26"/>
  <c r="E101" i="26"/>
  <c r="U101" i="26" s="1"/>
  <c r="S100" i="26"/>
  <c r="R100" i="26"/>
  <c r="E100" i="26"/>
  <c r="U100" i="26" s="1"/>
  <c r="S99" i="26"/>
  <c r="R99" i="26"/>
  <c r="E99" i="26"/>
  <c r="U99" i="26" s="1"/>
  <c r="S98" i="26"/>
  <c r="R98" i="26"/>
  <c r="E98" i="26"/>
  <c r="U98" i="26" s="1"/>
  <c r="M97" i="26"/>
  <c r="S97" i="26" s="1"/>
  <c r="L97" i="26"/>
  <c r="L114" i="26" s="1"/>
  <c r="R114" i="26" s="1"/>
  <c r="K97" i="26"/>
  <c r="K114" i="26" s="1"/>
  <c r="J97" i="26"/>
  <c r="I97" i="26"/>
  <c r="I114" i="26" s="1"/>
  <c r="H97" i="26"/>
  <c r="G97" i="26"/>
  <c r="G114" i="26" s="1"/>
  <c r="F97" i="26"/>
  <c r="D97" i="26"/>
  <c r="D114" i="26" s="1"/>
  <c r="C97" i="26"/>
  <c r="C114" i="26" s="1"/>
  <c r="B97" i="26"/>
  <c r="O115" i="27"/>
  <c r="N115" i="27"/>
  <c r="L115" i="27"/>
  <c r="R115" i="27" s="1"/>
  <c r="K115" i="27"/>
  <c r="J115" i="27"/>
  <c r="I115" i="27"/>
  <c r="H115" i="27"/>
  <c r="G115" i="27"/>
  <c r="F115" i="27"/>
  <c r="D115" i="27"/>
  <c r="C115" i="27"/>
  <c r="B115" i="27"/>
  <c r="U113" i="27"/>
  <c r="T113" i="27"/>
  <c r="S113" i="27"/>
  <c r="R113" i="27"/>
  <c r="S112" i="27"/>
  <c r="R112" i="27"/>
  <c r="E112" i="27"/>
  <c r="T112" i="27" s="1"/>
  <c r="S111" i="27"/>
  <c r="R111" i="27"/>
  <c r="E111" i="27"/>
  <c r="U111" i="27" s="1"/>
  <c r="S110" i="27"/>
  <c r="R110" i="27"/>
  <c r="E110" i="27"/>
  <c r="T110" i="27" s="1"/>
  <c r="S109" i="27"/>
  <c r="R109" i="27"/>
  <c r="E109" i="27"/>
  <c r="S108" i="27"/>
  <c r="R108" i="27"/>
  <c r="E108" i="27"/>
  <c r="U108" i="27" s="1"/>
  <c r="T107" i="27"/>
  <c r="S107" i="27"/>
  <c r="R107" i="27"/>
  <c r="E107" i="27"/>
  <c r="U107" i="27" s="1"/>
  <c r="S106" i="27"/>
  <c r="R106" i="27"/>
  <c r="E106" i="27"/>
  <c r="U106" i="27" s="1"/>
  <c r="S105" i="27"/>
  <c r="R105" i="27"/>
  <c r="E105" i="27"/>
  <c r="U105" i="27" s="1"/>
  <c r="U104" i="27"/>
  <c r="S104" i="27"/>
  <c r="R104" i="27"/>
  <c r="E104" i="27"/>
  <c r="T104" i="27" s="1"/>
  <c r="S103" i="27"/>
  <c r="R103" i="27"/>
  <c r="E103" i="27"/>
  <c r="U103" i="27" s="1"/>
  <c r="S102" i="27"/>
  <c r="R102" i="27"/>
  <c r="E102" i="27"/>
  <c r="S101" i="27"/>
  <c r="R101" i="27"/>
  <c r="E101" i="27"/>
  <c r="U101" i="27" s="1"/>
  <c r="S100" i="27"/>
  <c r="R100" i="27"/>
  <c r="E100" i="27"/>
  <c r="U100" i="27" s="1"/>
  <c r="S99" i="27"/>
  <c r="R99" i="27"/>
  <c r="E99" i="27"/>
  <c r="T99" i="27" s="1"/>
  <c r="S98" i="27"/>
  <c r="R98" i="27"/>
  <c r="E98" i="27"/>
  <c r="U98" i="27" s="1"/>
  <c r="M97" i="27"/>
  <c r="S97" i="27" s="1"/>
  <c r="L97" i="27"/>
  <c r="R97" i="27" s="1"/>
  <c r="K97" i="27"/>
  <c r="K114" i="27" s="1"/>
  <c r="J97" i="27"/>
  <c r="J114" i="27" s="1"/>
  <c r="I97" i="27"/>
  <c r="I114" i="27" s="1"/>
  <c r="H97" i="27"/>
  <c r="G97" i="27"/>
  <c r="G114" i="27" s="1"/>
  <c r="F97" i="27"/>
  <c r="F114" i="27" s="1"/>
  <c r="D97" i="27"/>
  <c r="D114" i="27" s="1"/>
  <c r="C97" i="27"/>
  <c r="C114" i="27" s="1"/>
  <c r="B97" i="27"/>
  <c r="B114" i="27" s="1"/>
  <c r="O115" i="28"/>
  <c r="K115" i="28"/>
  <c r="I115" i="28"/>
  <c r="H115" i="28"/>
  <c r="D115" i="28"/>
  <c r="N114" i="28"/>
  <c r="U113" i="28"/>
  <c r="T113" i="28"/>
  <c r="S113" i="28"/>
  <c r="R113" i="28"/>
  <c r="U112" i="28"/>
  <c r="T112" i="28"/>
  <c r="S112" i="28"/>
  <c r="R112" i="28"/>
  <c r="E112" i="28"/>
  <c r="S111" i="28"/>
  <c r="R111" i="28"/>
  <c r="E111" i="28"/>
  <c r="U111" i="28" s="1"/>
  <c r="T110" i="28"/>
  <c r="S110" i="28"/>
  <c r="R110" i="28"/>
  <c r="E110" i="28"/>
  <c r="U110" i="28" s="1"/>
  <c r="S109" i="28"/>
  <c r="R109" i="28"/>
  <c r="E109" i="28"/>
  <c r="U109" i="28" s="1"/>
  <c r="S108" i="28"/>
  <c r="R108" i="28"/>
  <c r="E108" i="28"/>
  <c r="U108" i="28" s="1"/>
  <c r="S107" i="28"/>
  <c r="R107" i="28"/>
  <c r="E107" i="28"/>
  <c r="T107" i="28" s="1"/>
  <c r="S106" i="28"/>
  <c r="R106" i="28"/>
  <c r="E106" i="28"/>
  <c r="U106" i="28" s="1"/>
  <c r="S105" i="28"/>
  <c r="R105" i="28"/>
  <c r="E105" i="28"/>
  <c r="T105" i="28" s="1"/>
  <c r="S104" i="28"/>
  <c r="R104" i="28"/>
  <c r="E104" i="28"/>
  <c r="U104" i="28" s="1"/>
  <c r="S103" i="28"/>
  <c r="R103" i="28"/>
  <c r="E103" i="28"/>
  <c r="U103" i="28" s="1"/>
  <c r="S102" i="28"/>
  <c r="R102" i="28"/>
  <c r="E102" i="28"/>
  <c r="U102" i="28" s="1"/>
  <c r="S101" i="28"/>
  <c r="R101" i="28"/>
  <c r="E101" i="28"/>
  <c r="U101" i="28" s="1"/>
  <c r="S100" i="28"/>
  <c r="R100" i="28"/>
  <c r="E100" i="28"/>
  <c r="U100" i="28" s="1"/>
  <c r="S99" i="28"/>
  <c r="R99" i="28"/>
  <c r="E99" i="28"/>
  <c r="T99" i="28" s="1"/>
  <c r="S98" i="28"/>
  <c r="R98" i="28"/>
  <c r="E98" i="28"/>
  <c r="U98" i="28" s="1"/>
  <c r="M97" i="28"/>
  <c r="S97" i="28" s="1"/>
  <c r="L97" i="28"/>
  <c r="R97" i="28" s="1"/>
  <c r="K97" i="28"/>
  <c r="K114" i="28" s="1"/>
  <c r="J97" i="28"/>
  <c r="I97" i="28"/>
  <c r="I114" i="28" s="1"/>
  <c r="H97" i="28"/>
  <c r="G97" i="28"/>
  <c r="F97" i="28"/>
  <c r="D97" i="28"/>
  <c r="D114" i="28" s="1"/>
  <c r="C97" i="28"/>
  <c r="B97" i="28"/>
  <c r="O115" i="1"/>
  <c r="N115" i="1"/>
  <c r="M115" i="1"/>
  <c r="S115" i="1" s="1"/>
  <c r="L115" i="1"/>
  <c r="R115" i="1" s="1"/>
  <c r="K115" i="1"/>
  <c r="J115" i="1"/>
  <c r="I115" i="1"/>
  <c r="H115" i="1"/>
  <c r="G115" i="1"/>
  <c r="F115" i="1"/>
  <c r="D115" i="1"/>
  <c r="B115" i="1"/>
  <c r="O114" i="1"/>
  <c r="N114" i="1"/>
  <c r="U113" i="1"/>
  <c r="T113" i="1"/>
  <c r="S113" i="1"/>
  <c r="R113" i="1"/>
  <c r="S112" i="1"/>
  <c r="R112" i="1"/>
  <c r="E112" i="1"/>
  <c r="U112" i="1" s="1"/>
  <c r="S111" i="1"/>
  <c r="R111" i="1"/>
  <c r="E111" i="1"/>
  <c r="U111" i="1" s="1"/>
  <c r="S110" i="1"/>
  <c r="R110" i="1"/>
  <c r="E110" i="1"/>
  <c r="U110" i="1" s="1"/>
  <c r="S109" i="1"/>
  <c r="R109" i="1"/>
  <c r="E109" i="1"/>
  <c r="U109" i="1" s="1"/>
  <c r="T108" i="1"/>
  <c r="S108" i="1"/>
  <c r="R108" i="1"/>
  <c r="E108" i="1"/>
  <c r="U108" i="1" s="1"/>
  <c r="S107" i="1"/>
  <c r="R107" i="1"/>
  <c r="E107" i="1"/>
  <c r="U107" i="1" s="1"/>
  <c r="S106" i="1"/>
  <c r="R106" i="1"/>
  <c r="E106" i="1"/>
  <c r="U106" i="1" s="1"/>
  <c r="S105" i="1"/>
  <c r="R105" i="1"/>
  <c r="E105" i="1"/>
  <c r="U105" i="1" s="1"/>
  <c r="S104" i="1"/>
  <c r="R104" i="1"/>
  <c r="E104" i="1"/>
  <c r="U104" i="1" s="1"/>
  <c r="S103" i="1"/>
  <c r="R103" i="1"/>
  <c r="E103" i="1"/>
  <c r="U103" i="1" s="1"/>
  <c r="S102" i="1"/>
  <c r="R102" i="1"/>
  <c r="E102" i="1"/>
  <c r="U102" i="1" s="1"/>
  <c r="S101" i="1"/>
  <c r="R101" i="1"/>
  <c r="E101" i="1"/>
  <c r="U101" i="1" s="1"/>
  <c r="S100" i="1"/>
  <c r="R100" i="1"/>
  <c r="E100" i="1"/>
  <c r="U100" i="1" s="1"/>
  <c r="S99" i="1"/>
  <c r="R99" i="1"/>
  <c r="E99" i="1"/>
  <c r="U99" i="1" s="1"/>
  <c r="S98" i="1"/>
  <c r="R98" i="1"/>
  <c r="E98" i="1"/>
  <c r="U98" i="1" s="1"/>
  <c r="M97" i="1"/>
  <c r="S97" i="1" s="1"/>
  <c r="L97" i="1"/>
  <c r="R97" i="1" s="1"/>
  <c r="K97" i="1"/>
  <c r="K114" i="1" s="1"/>
  <c r="J97" i="1"/>
  <c r="I97" i="1"/>
  <c r="I114" i="1" s="1"/>
  <c r="H97" i="1"/>
  <c r="H114" i="1" s="1"/>
  <c r="G97" i="1"/>
  <c r="G114" i="1" s="1"/>
  <c r="F97" i="1"/>
  <c r="F114" i="1" s="1"/>
  <c r="D97" i="1"/>
  <c r="D114" i="1" s="1"/>
  <c r="C97" i="1"/>
  <c r="C114" i="1" s="1"/>
  <c r="B97" i="1"/>
  <c r="B114" i="1" s="1"/>
  <c r="E86" i="2"/>
  <c r="E85" i="2"/>
  <c r="E84" i="2"/>
  <c r="E83" i="2"/>
  <c r="M82" i="2"/>
  <c r="L82" i="2"/>
  <c r="K82" i="2"/>
  <c r="J82" i="2"/>
  <c r="I82" i="2"/>
  <c r="H82" i="2"/>
  <c r="G82" i="2"/>
  <c r="F82" i="2"/>
  <c r="D82" i="2"/>
  <c r="C82" i="2"/>
  <c r="B82" i="2"/>
  <c r="A79" i="2"/>
  <c r="E86" i="3"/>
  <c r="E85" i="3"/>
  <c r="E84" i="3"/>
  <c r="E83" i="3"/>
  <c r="M82" i="3"/>
  <c r="L82" i="3"/>
  <c r="K82" i="3"/>
  <c r="J82" i="3"/>
  <c r="I82" i="3"/>
  <c r="H82" i="3"/>
  <c r="G82" i="3"/>
  <c r="F82" i="3"/>
  <c r="D82" i="3"/>
  <c r="C82" i="3"/>
  <c r="B82" i="3"/>
  <c r="A79" i="3"/>
  <c r="E86" i="4"/>
  <c r="E85" i="4"/>
  <c r="E84" i="4"/>
  <c r="E83" i="4"/>
  <c r="E82" i="4" s="1"/>
  <c r="M82" i="4"/>
  <c r="L82" i="4"/>
  <c r="K82" i="4"/>
  <c r="J82" i="4"/>
  <c r="I82" i="4"/>
  <c r="H82" i="4"/>
  <c r="G82" i="4"/>
  <c r="F82" i="4"/>
  <c r="D82" i="4"/>
  <c r="C82" i="4"/>
  <c r="B82" i="4"/>
  <c r="A79" i="4"/>
  <c r="E86" i="5"/>
  <c r="E85" i="5"/>
  <c r="E84" i="5"/>
  <c r="E83" i="5"/>
  <c r="M82" i="5"/>
  <c r="L82" i="5"/>
  <c r="K82" i="5"/>
  <c r="J82" i="5"/>
  <c r="I82" i="5"/>
  <c r="H82" i="5"/>
  <c r="G82" i="5"/>
  <c r="F82" i="5"/>
  <c r="D82" i="5"/>
  <c r="C82" i="5"/>
  <c r="B82" i="5"/>
  <c r="A79" i="5"/>
  <c r="E86" i="6"/>
  <c r="E85" i="6"/>
  <c r="E84" i="6"/>
  <c r="E83" i="6"/>
  <c r="M82" i="6"/>
  <c r="L82" i="6"/>
  <c r="K82" i="6"/>
  <c r="J82" i="6"/>
  <c r="I82" i="6"/>
  <c r="H82" i="6"/>
  <c r="G82" i="6"/>
  <c r="F82" i="6"/>
  <c r="D82" i="6"/>
  <c r="C82" i="6"/>
  <c r="B82" i="6"/>
  <c r="A79" i="6"/>
  <c r="E86" i="7"/>
  <c r="E85" i="7"/>
  <c r="E84" i="7"/>
  <c r="E83" i="7"/>
  <c r="M82" i="7"/>
  <c r="L82" i="7"/>
  <c r="K82" i="7"/>
  <c r="J82" i="7"/>
  <c r="I82" i="7"/>
  <c r="H82" i="7"/>
  <c r="G82" i="7"/>
  <c r="F82" i="7"/>
  <c r="D82" i="7"/>
  <c r="C82" i="7"/>
  <c r="B82" i="7"/>
  <c r="A79" i="7"/>
  <c r="E86" i="8"/>
  <c r="E85" i="8"/>
  <c r="E84" i="8"/>
  <c r="E83" i="8"/>
  <c r="M82" i="8"/>
  <c r="L82" i="8"/>
  <c r="K82" i="8"/>
  <c r="J82" i="8"/>
  <c r="I82" i="8"/>
  <c r="H82" i="8"/>
  <c r="G82" i="8"/>
  <c r="F82" i="8"/>
  <c r="D82" i="8"/>
  <c r="C82" i="8"/>
  <c r="B82" i="8"/>
  <c r="A79" i="8"/>
  <c r="E86" i="9"/>
  <c r="E85" i="9"/>
  <c r="E84" i="9"/>
  <c r="E83" i="9"/>
  <c r="M82" i="9"/>
  <c r="L82" i="9"/>
  <c r="K82" i="9"/>
  <c r="J82" i="9"/>
  <c r="I82" i="9"/>
  <c r="H82" i="9"/>
  <c r="G82" i="9"/>
  <c r="F82" i="9"/>
  <c r="D82" i="9"/>
  <c r="C82" i="9"/>
  <c r="B82" i="9"/>
  <c r="A79" i="9"/>
  <c r="E86" i="10"/>
  <c r="E85" i="10"/>
  <c r="E84" i="10"/>
  <c r="E83" i="10"/>
  <c r="E82" i="10" s="1"/>
  <c r="M82" i="10"/>
  <c r="L82" i="10"/>
  <c r="K82" i="10"/>
  <c r="J82" i="10"/>
  <c r="I82" i="10"/>
  <c r="H82" i="10"/>
  <c r="G82" i="10"/>
  <c r="F82" i="10"/>
  <c r="D82" i="10"/>
  <c r="C82" i="10"/>
  <c r="B82" i="10"/>
  <c r="A79" i="10"/>
  <c r="E86" i="11"/>
  <c r="E85" i="11"/>
  <c r="E84" i="11"/>
  <c r="E83" i="11"/>
  <c r="M82" i="11"/>
  <c r="L82" i="11"/>
  <c r="K82" i="11"/>
  <c r="J82" i="11"/>
  <c r="I82" i="11"/>
  <c r="H82" i="11"/>
  <c r="G82" i="11"/>
  <c r="F82" i="11"/>
  <c r="D82" i="11"/>
  <c r="C82" i="11"/>
  <c r="B82" i="11"/>
  <c r="A79" i="11"/>
  <c r="E86" i="12"/>
  <c r="E85" i="12"/>
  <c r="E84" i="12"/>
  <c r="E83" i="12"/>
  <c r="M82" i="12"/>
  <c r="L82" i="12"/>
  <c r="K82" i="12"/>
  <c r="J82" i="12"/>
  <c r="I82" i="12"/>
  <c r="H82" i="12"/>
  <c r="G82" i="12"/>
  <c r="F82" i="12"/>
  <c r="D82" i="12"/>
  <c r="C82" i="12"/>
  <c r="B82" i="12"/>
  <c r="A79" i="12"/>
  <c r="E86" i="13"/>
  <c r="E85" i="13"/>
  <c r="E84" i="13"/>
  <c r="E83" i="13"/>
  <c r="M82" i="13"/>
  <c r="L82" i="13"/>
  <c r="K82" i="13"/>
  <c r="J82" i="13"/>
  <c r="I82" i="13"/>
  <c r="H82" i="13"/>
  <c r="G82" i="13"/>
  <c r="F82" i="13"/>
  <c r="D82" i="13"/>
  <c r="C82" i="13"/>
  <c r="B82" i="13"/>
  <c r="A79" i="13"/>
  <c r="E86" i="14"/>
  <c r="E85" i="14"/>
  <c r="E84" i="14"/>
  <c r="E83" i="14"/>
  <c r="M82" i="14"/>
  <c r="L82" i="14"/>
  <c r="K82" i="14"/>
  <c r="J82" i="14"/>
  <c r="I82" i="14"/>
  <c r="H82" i="14"/>
  <c r="G82" i="14"/>
  <c r="F82" i="14"/>
  <c r="D82" i="14"/>
  <c r="C82" i="14"/>
  <c r="B82" i="14"/>
  <c r="A79" i="14"/>
  <c r="E86" i="15"/>
  <c r="E85" i="15"/>
  <c r="E84" i="15"/>
  <c r="E83" i="15"/>
  <c r="M82" i="15"/>
  <c r="L82" i="15"/>
  <c r="K82" i="15"/>
  <c r="J82" i="15"/>
  <c r="I82" i="15"/>
  <c r="H82" i="15"/>
  <c r="G82" i="15"/>
  <c r="F82" i="15"/>
  <c r="D82" i="15"/>
  <c r="C82" i="15"/>
  <c r="B82" i="15"/>
  <c r="A79" i="15"/>
  <c r="E86" i="16"/>
  <c r="E85" i="16"/>
  <c r="E84" i="16"/>
  <c r="E83" i="16"/>
  <c r="M82" i="16"/>
  <c r="L82" i="16"/>
  <c r="K82" i="16"/>
  <c r="J82" i="16"/>
  <c r="I82" i="16"/>
  <c r="H82" i="16"/>
  <c r="G82" i="16"/>
  <c r="F82" i="16"/>
  <c r="D82" i="16"/>
  <c r="C82" i="16"/>
  <c r="B82" i="16"/>
  <c r="A79" i="16"/>
  <c r="E86" i="17"/>
  <c r="E85" i="17"/>
  <c r="E84" i="17"/>
  <c r="E83" i="17"/>
  <c r="M82" i="17"/>
  <c r="L82" i="17"/>
  <c r="K82" i="17"/>
  <c r="J82" i="17"/>
  <c r="I82" i="17"/>
  <c r="H82" i="17"/>
  <c r="G82" i="17"/>
  <c r="F82" i="17"/>
  <c r="D82" i="17"/>
  <c r="C82" i="17"/>
  <c r="B82" i="17"/>
  <c r="A79" i="17"/>
  <c r="E86" i="18"/>
  <c r="E85" i="18"/>
  <c r="E84" i="18"/>
  <c r="E83" i="18"/>
  <c r="M82" i="18"/>
  <c r="L82" i="18"/>
  <c r="K82" i="18"/>
  <c r="J82" i="18"/>
  <c r="I82" i="18"/>
  <c r="H82" i="18"/>
  <c r="G82" i="18"/>
  <c r="F82" i="18"/>
  <c r="D82" i="18"/>
  <c r="C82" i="18"/>
  <c r="B82" i="18"/>
  <c r="A79" i="18"/>
  <c r="E86" i="19"/>
  <c r="E85" i="19"/>
  <c r="E84" i="19"/>
  <c r="E83" i="19"/>
  <c r="M82" i="19"/>
  <c r="L82" i="19"/>
  <c r="K82" i="19"/>
  <c r="J82" i="19"/>
  <c r="I82" i="19"/>
  <c r="H82" i="19"/>
  <c r="G82" i="19"/>
  <c r="F82" i="19"/>
  <c r="D82" i="19"/>
  <c r="C82" i="19"/>
  <c r="B82" i="19"/>
  <c r="A79" i="19"/>
  <c r="E86" i="20"/>
  <c r="E85" i="20"/>
  <c r="E84" i="20"/>
  <c r="E83" i="20"/>
  <c r="M82" i="20"/>
  <c r="L82" i="20"/>
  <c r="K82" i="20"/>
  <c r="J82" i="20"/>
  <c r="I82" i="20"/>
  <c r="H82" i="20"/>
  <c r="G82" i="20"/>
  <c r="F82" i="20"/>
  <c r="D82" i="20"/>
  <c r="C82" i="20"/>
  <c r="B82" i="20"/>
  <c r="A79" i="20"/>
  <c r="E86" i="21"/>
  <c r="E85" i="21"/>
  <c r="E84" i="21"/>
  <c r="E83" i="21"/>
  <c r="E82" i="21" s="1"/>
  <c r="M82" i="21"/>
  <c r="L82" i="21"/>
  <c r="K82" i="21"/>
  <c r="J82" i="21"/>
  <c r="I82" i="21"/>
  <c r="H82" i="21"/>
  <c r="G82" i="21"/>
  <c r="F82" i="21"/>
  <c r="D82" i="21"/>
  <c r="C82" i="21"/>
  <c r="B82" i="21"/>
  <c r="A79" i="21"/>
  <c r="E86" i="22"/>
  <c r="E85" i="22"/>
  <c r="E84" i="22"/>
  <c r="E83" i="22"/>
  <c r="M82" i="22"/>
  <c r="L82" i="22"/>
  <c r="K82" i="22"/>
  <c r="J82" i="22"/>
  <c r="I82" i="22"/>
  <c r="H82" i="22"/>
  <c r="G82" i="22"/>
  <c r="F82" i="22"/>
  <c r="D82" i="22"/>
  <c r="C82" i="22"/>
  <c r="B82" i="22"/>
  <c r="A79" i="22"/>
  <c r="E86" i="23"/>
  <c r="E85" i="23"/>
  <c r="E84" i="23"/>
  <c r="E83" i="23"/>
  <c r="M82" i="23"/>
  <c r="L82" i="23"/>
  <c r="K82" i="23"/>
  <c r="J82" i="23"/>
  <c r="I82" i="23"/>
  <c r="H82" i="23"/>
  <c r="G82" i="23"/>
  <c r="F82" i="23"/>
  <c r="D82" i="23"/>
  <c r="C82" i="23"/>
  <c r="B82" i="23"/>
  <c r="A79" i="23"/>
  <c r="E86" i="24"/>
  <c r="E85" i="24"/>
  <c r="E84" i="24"/>
  <c r="E83" i="24"/>
  <c r="M82" i="24"/>
  <c r="L82" i="24"/>
  <c r="K82" i="24"/>
  <c r="J82" i="24"/>
  <c r="I82" i="24"/>
  <c r="H82" i="24"/>
  <c r="G82" i="24"/>
  <c r="F82" i="24"/>
  <c r="D82" i="24"/>
  <c r="C82" i="24"/>
  <c r="B82" i="24"/>
  <c r="A79" i="24"/>
  <c r="E86" i="25"/>
  <c r="E85" i="25"/>
  <c r="E84" i="25"/>
  <c r="E83" i="25"/>
  <c r="M82" i="25"/>
  <c r="L82" i="25"/>
  <c r="K82" i="25"/>
  <c r="J82" i="25"/>
  <c r="I82" i="25"/>
  <c r="H82" i="25"/>
  <c r="G82" i="25"/>
  <c r="F82" i="25"/>
  <c r="D82" i="25"/>
  <c r="C82" i="25"/>
  <c r="B82" i="25"/>
  <c r="A79" i="25"/>
  <c r="E86" i="26"/>
  <c r="E85" i="26"/>
  <c r="E84" i="26"/>
  <c r="E82" i="26" s="1"/>
  <c r="E83" i="26"/>
  <c r="M82" i="26"/>
  <c r="L82" i="26"/>
  <c r="K82" i="26"/>
  <c r="J82" i="26"/>
  <c r="I82" i="26"/>
  <c r="H82" i="26"/>
  <c r="G82" i="26"/>
  <c r="F82" i="26"/>
  <c r="D82" i="26"/>
  <c r="C82" i="26"/>
  <c r="B82" i="26"/>
  <c r="A79" i="26"/>
  <c r="E86" i="27"/>
  <c r="E85" i="27"/>
  <c r="E84" i="27"/>
  <c r="E83" i="27"/>
  <c r="M82" i="27"/>
  <c r="L82" i="27"/>
  <c r="K82" i="27"/>
  <c r="J82" i="27"/>
  <c r="I82" i="27"/>
  <c r="H82" i="27"/>
  <c r="G82" i="27"/>
  <c r="F82" i="27"/>
  <c r="D82" i="27"/>
  <c r="C82" i="27"/>
  <c r="B82" i="27"/>
  <c r="A79" i="27"/>
  <c r="E86" i="28"/>
  <c r="E85" i="28"/>
  <c r="E84" i="28"/>
  <c r="E83" i="28"/>
  <c r="M82" i="28"/>
  <c r="L82" i="28"/>
  <c r="K82" i="28"/>
  <c r="J82" i="28"/>
  <c r="I82" i="28"/>
  <c r="H82" i="28"/>
  <c r="G82" i="28"/>
  <c r="F82" i="28"/>
  <c r="D82" i="28"/>
  <c r="C82" i="28"/>
  <c r="B82" i="28"/>
  <c r="A79" i="28"/>
  <c r="E86" i="1"/>
  <c r="E85" i="1"/>
  <c r="E84" i="1"/>
  <c r="E83" i="1"/>
  <c r="M82" i="1"/>
  <c r="L82" i="1"/>
  <c r="K82" i="1"/>
  <c r="J82" i="1"/>
  <c r="I82" i="1"/>
  <c r="H82" i="1"/>
  <c r="G82" i="1"/>
  <c r="F82" i="1"/>
  <c r="D82" i="1"/>
  <c r="C82" i="1"/>
  <c r="B82" i="1"/>
  <c r="A79" i="1"/>
  <c r="S96" i="28"/>
  <c r="R96" i="28"/>
  <c r="Q96" i="28"/>
  <c r="P96" i="28"/>
  <c r="E96" i="28"/>
  <c r="U96" i="28" s="1"/>
  <c r="S95" i="28"/>
  <c r="R95" i="28"/>
  <c r="Q95" i="28"/>
  <c r="P95" i="28"/>
  <c r="E95" i="28"/>
  <c r="S94" i="28"/>
  <c r="R94" i="28"/>
  <c r="Q94" i="28"/>
  <c r="P94" i="28"/>
  <c r="E94" i="28"/>
  <c r="T93" i="28"/>
  <c r="S93" i="28"/>
  <c r="R93" i="28"/>
  <c r="Q93" i="28"/>
  <c r="P93" i="28"/>
  <c r="E93" i="28"/>
  <c r="U93" i="28" s="1"/>
  <c r="S92" i="28"/>
  <c r="R92" i="28"/>
  <c r="Q92" i="28"/>
  <c r="P92" i="28"/>
  <c r="E92" i="28"/>
  <c r="U92" i="28" s="1"/>
  <c r="S91" i="28"/>
  <c r="R91" i="28"/>
  <c r="Q91" i="28"/>
  <c r="P91" i="28"/>
  <c r="E91" i="28"/>
  <c r="U91" i="28" s="1"/>
  <c r="S90" i="28"/>
  <c r="R90" i="28"/>
  <c r="Q90" i="28"/>
  <c r="P90" i="28"/>
  <c r="E90" i="28"/>
  <c r="U90" i="28" s="1"/>
  <c r="S89" i="28"/>
  <c r="R89" i="28"/>
  <c r="Q89" i="28"/>
  <c r="P89" i="28"/>
  <c r="E89" i="28"/>
  <c r="T89" i="28" s="1"/>
  <c r="S88" i="28"/>
  <c r="R88" i="28"/>
  <c r="Q88" i="28"/>
  <c r="P88" i="28"/>
  <c r="E88" i="28"/>
  <c r="U88" i="28" s="1"/>
  <c r="O75" i="28"/>
  <c r="N75" i="28"/>
  <c r="M75" i="28"/>
  <c r="L75" i="28"/>
  <c r="K75" i="28"/>
  <c r="J75" i="28"/>
  <c r="I75" i="28"/>
  <c r="H75" i="28"/>
  <c r="G75" i="28"/>
  <c r="F75" i="28"/>
  <c r="C75" i="28"/>
  <c r="B75" i="28"/>
  <c r="O74" i="28"/>
  <c r="N74" i="28"/>
  <c r="M74" i="28"/>
  <c r="L74" i="28"/>
  <c r="K74" i="28"/>
  <c r="S74" i="28" s="1"/>
  <c r="J74" i="28"/>
  <c r="I74" i="28"/>
  <c r="H74" i="28"/>
  <c r="G74" i="28"/>
  <c r="F74" i="28"/>
  <c r="C74" i="28"/>
  <c r="B74" i="28"/>
  <c r="E74" i="28" s="1"/>
  <c r="O73" i="28"/>
  <c r="N73" i="28"/>
  <c r="M73" i="28"/>
  <c r="L73" i="28"/>
  <c r="K73" i="28"/>
  <c r="J73" i="28"/>
  <c r="I73" i="28"/>
  <c r="H73" i="28"/>
  <c r="G73" i="28"/>
  <c r="F73" i="28"/>
  <c r="C73" i="28"/>
  <c r="E73" i="28" s="1"/>
  <c r="B73" i="28"/>
  <c r="S72" i="28"/>
  <c r="R72" i="28"/>
  <c r="Q72" i="28"/>
  <c r="P72" i="28"/>
  <c r="E72" i="28"/>
  <c r="S71" i="28"/>
  <c r="R71" i="28"/>
  <c r="Q71" i="28"/>
  <c r="P71" i="28"/>
  <c r="E71" i="28"/>
  <c r="U71" i="28" s="1"/>
  <c r="O69" i="28"/>
  <c r="N69" i="28"/>
  <c r="M69" i="28"/>
  <c r="L69" i="28"/>
  <c r="K69" i="28"/>
  <c r="S69" i="28" s="1"/>
  <c r="J69" i="28"/>
  <c r="I69" i="28"/>
  <c r="H69" i="28"/>
  <c r="G69" i="28"/>
  <c r="F69" i="28"/>
  <c r="C69" i="28"/>
  <c r="B69" i="28"/>
  <c r="O68" i="28"/>
  <c r="N68" i="28"/>
  <c r="M68" i="28"/>
  <c r="L68" i="28"/>
  <c r="K68" i="28"/>
  <c r="J68" i="28"/>
  <c r="I68" i="28"/>
  <c r="H68" i="28"/>
  <c r="R68" i="28" s="1"/>
  <c r="G68" i="28"/>
  <c r="F68" i="28"/>
  <c r="C68" i="28"/>
  <c r="B68" i="28"/>
  <c r="S67" i="28"/>
  <c r="R67" i="28"/>
  <c r="Q67" i="28"/>
  <c r="P67" i="28"/>
  <c r="E67" i="28"/>
  <c r="U67" i="28" s="1"/>
  <c r="S66" i="28"/>
  <c r="R66" i="28"/>
  <c r="Q66" i="28"/>
  <c r="P66" i="28"/>
  <c r="E66" i="28"/>
  <c r="T66" i="28" s="1"/>
  <c r="S65" i="28"/>
  <c r="R65" i="28"/>
  <c r="Q65" i="28"/>
  <c r="P65" i="28"/>
  <c r="E65" i="28"/>
  <c r="U65" i="28" s="1"/>
  <c r="S64" i="28"/>
  <c r="R64" i="28"/>
  <c r="Q64" i="28"/>
  <c r="P64" i="28"/>
  <c r="E64" i="28"/>
  <c r="U64" i="28" s="1"/>
  <c r="S63" i="28"/>
  <c r="R63" i="28"/>
  <c r="Q63" i="28"/>
  <c r="P63" i="28"/>
  <c r="E63" i="28"/>
  <c r="U63" i="28" s="1"/>
  <c r="O61" i="28"/>
  <c r="N61" i="28"/>
  <c r="M61" i="28"/>
  <c r="L61" i="28"/>
  <c r="K61" i="28"/>
  <c r="J61" i="28"/>
  <c r="I61" i="28"/>
  <c r="S61" i="28" s="1"/>
  <c r="H61" i="28"/>
  <c r="C61" i="28"/>
  <c r="B61" i="28"/>
  <c r="S60" i="28"/>
  <c r="R60" i="28"/>
  <c r="Q60" i="28"/>
  <c r="P60" i="28"/>
  <c r="E60" i="28"/>
  <c r="T60" i="28" s="1"/>
  <c r="S59" i="28"/>
  <c r="R59" i="28"/>
  <c r="Q59" i="28"/>
  <c r="P59" i="28"/>
  <c r="E59" i="28"/>
  <c r="S58" i="28"/>
  <c r="R58" i="28"/>
  <c r="Q58" i="28"/>
  <c r="P58" i="28"/>
  <c r="E58" i="28"/>
  <c r="U58" i="28" s="1"/>
  <c r="S57" i="28"/>
  <c r="R57" i="28"/>
  <c r="Q57" i="28"/>
  <c r="P57" i="28"/>
  <c r="E57" i="28"/>
  <c r="T57" i="28" s="1"/>
  <c r="O55" i="28"/>
  <c r="N55" i="28"/>
  <c r="M55" i="28"/>
  <c r="L55" i="28"/>
  <c r="K55" i="28"/>
  <c r="J55" i="28"/>
  <c r="I55" i="28"/>
  <c r="S55" i="28" s="1"/>
  <c r="H55" i="28"/>
  <c r="G55" i="28"/>
  <c r="F55" i="28"/>
  <c r="C55" i="28"/>
  <c r="B55" i="28"/>
  <c r="E55" i="28" s="1"/>
  <c r="S54" i="28"/>
  <c r="R54" i="28"/>
  <c r="Q54" i="28"/>
  <c r="P54" i="28"/>
  <c r="E54" i="28"/>
  <c r="T54" i="28" s="1"/>
  <c r="S53" i="28"/>
  <c r="R53" i="28"/>
  <c r="Q53" i="28"/>
  <c r="P53" i="28"/>
  <c r="E53" i="28"/>
  <c r="U53" i="28" s="1"/>
  <c r="S52" i="28"/>
  <c r="R52" i="28"/>
  <c r="Q52" i="28"/>
  <c r="P52" i="28"/>
  <c r="E52" i="28"/>
  <c r="U52" i="28" s="1"/>
  <c r="S51" i="28"/>
  <c r="R51" i="28"/>
  <c r="Q51" i="28"/>
  <c r="P51" i="28"/>
  <c r="E51" i="28"/>
  <c r="T51" i="28" s="1"/>
  <c r="S50" i="28"/>
  <c r="R50" i="28"/>
  <c r="Q50" i="28"/>
  <c r="P50" i="28"/>
  <c r="E50" i="28"/>
  <c r="U50" i="28" s="1"/>
  <c r="S49" i="28"/>
  <c r="R49" i="28"/>
  <c r="Q49" i="28"/>
  <c r="P49" i="28"/>
  <c r="E49" i="28"/>
  <c r="T49" i="28" s="1"/>
  <c r="S48" i="28"/>
  <c r="R48" i="28"/>
  <c r="Q48" i="28"/>
  <c r="P48" i="28"/>
  <c r="E48" i="28"/>
  <c r="U48" i="28" s="1"/>
  <c r="S47" i="28"/>
  <c r="R47" i="28"/>
  <c r="Q47" i="28"/>
  <c r="P47" i="28"/>
  <c r="E47" i="28"/>
  <c r="U47" i="28" s="1"/>
  <c r="S46" i="28"/>
  <c r="R46" i="28"/>
  <c r="Q46" i="28"/>
  <c r="P46" i="28"/>
  <c r="E46" i="28"/>
  <c r="T46" i="28" s="1"/>
  <c r="S45" i="28"/>
  <c r="R45" i="28"/>
  <c r="Q45" i="28"/>
  <c r="P45" i="28"/>
  <c r="E45" i="28"/>
  <c r="U45" i="28" s="1"/>
  <c r="S44" i="28"/>
  <c r="R44" i="28"/>
  <c r="Q44" i="28"/>
  <c r="P44" i="28"/>
  <c r="E44" i="28"/>
  <c r="U44" i="28" s="1"/>
  <c r="O42" i="28"/>
  <c r="N42" i="28"/>
  <c r="M42" i="28"/>
  <c r="L42" i="28"/>
  <c r="K42" i="28"/>
  <c r="J42" i="28"/>
  <c r="I42" i="28"/>
  <c r="H42" i="28"/>
  <c r="G42" i="28"/>
  <c r="F42" i="28"/>
  <c r="C42" i="28"/>
  <c r="B42" i="28"/>
  <c r="E42" i="28" s="1"/>
  <c r="S41" i="28"/>
  <c r="R41" i="28"/>
  <c r="Q41" i="28"/>
  <c r="P41" i="28"/>
  <c r="E41" i="28"/>
  <c r="U41" i="28" s="1"/>
  <c r="S40" i="28"/>
  <c r="R40" i="28"/>
  <c r="Q40" i="28"/>
  <c r="P40" i="28"/>
  <c r="E40" i="28"/>
  <c r="U40" i="28" s="1"/>
  <c r="T39" i="28"/>
  <c r="S39" i="28"/>
  <c r="R39" i="28"/>
  <c r="Q39" i="28"/>
  <c r="P39" i="28"/>
  <c r="E39" i="28"/>
  <c r="U39" i="28" s="1"/>
  <c r="U38" i="28"/>
  <c r="T38" i="28"/>
  <c r="S38" i="28"/>
  <c r="R38" i="28"/>
  <c r="Q38" i="28"/>
  <c r="P38" i="28"/>
  <c r="E38" i="28"/>
  <c r="U37" i="28"/>
  <c r="S37" i="28"/>
  <c r="R37" i="28"/>
  <c r="Q37" i="28"/>
  <c r="P37" i="28"/>
  <c r="E37" i="28"/>
  <c r="T37" i="28" s="1"/>
  <c r="O35" i="28"/>
  <c r="N35" i="28"/>
  <c r="M35" i="28"/>
  <c r="L35" i="28"/>
  <c r="K35" i="28"/>
  <c r="J35" i="28"/>
  <c r="I35" i="28"/>
  <c r="H35" i="28"/>
  <c r="G35" i="28"/>
  <c r="F35" i="28"/>
  <c r="E35" i="28"/>
  <c r="C35" i="28"/>
  <c r="B35" i="28"/>
  <c r="U34" i="28"/>
  <c r="S34" i="28"/>
  <c r="R34" i="28"/>
  <c r="Q34" i="28"/>
  <c r="P34" i="28"/>
  <c r="E34" i="28"/>
  <c r="O32" i="28"/>
  <c r="N32" i="28"/>
  <c r="M32" i="28"/>
  <c r="L32" i="28"/>
  <c r="K32" i="28"/>
  <c r="J32" i="28"/>
  <c r="I32" i="28"/>
  <c r="S32" i="28" s="1"/>
  <c r="H32" i="28"/>
  <c r="R32" i="28" s="1"/>
  <c r="G32" i="28"/>
  <c r="F32" i="28"/>
  <c r="C32" i="28"/>
  <c r="B32" i="28"/>
  <c r="E32" i="28" s="1"/>
  <c r="S31" i="28"/>
  <c r="R31" i="28"/>
  <c r="Q31" i="28"/>
  <c r="U31" i="28" s="1"/>
  <c r="P31" i="28"/>
  <c r="T31" i="28" s="1"/>
  <c r="E31" i="28"/>
  <c r="S30" i="28"/>
  <c r="R30" i="28"/>
  <c r="Q30" i="28"/>
  <c r="P30" i="28"/>
  <c r="E30" i="28"/>
  <c r="U30" i="28" s="1"/>
  <c r="S29" i="28"/>
  <c r="R29" i="28"/>
  <c r="Q29" i="28"/>
  <c r="P29" i="28"/>
  <c r="E29" i="28"/>
  <c r="T29" i="28" s="1"/>
  <c r="S28" i="28"/>
  <c r="R28" i="28"/>
  <c r="Q28" i="28"/>
  <c r="P28" i="28"/>
  <c r="E28" i="28"/>
  <c r="U28" i="28" s="1"/>
  <c r="O26" i="28"/>
  <c r="N26" i="28"/>
  <c r="M26" i="28"/>
  <c r="L26" i="28"/>
  <c r="K26" i="28"/>
  <c r="J26" i="28"/>
  <c r="I26" i="28"/>
  <c r="H26" i="28"/>
  <c r="G26" i="28"/>
  <c r="F26" i="28"/>
  <c r="C26" i="28"/>
  <c r="E26" i="28" s="1"/>
  <c r="B26" i="28"/>
  <c r="S25" i="28"/>
  <c r="R25" i="28"/>
  <c r="Q25" i="28"/>
  <c r="P25" i="28"/>
  <c r="E25" i="28"/>
  <c r="U25" i="28" s="1"/>
  <c r="S24" i="28"/>
  <c r="R24" i="28"/>
  <c r="Q24" i="28"/>
  <c r="P24" i="28"/>
  <c r="E24" i="28"/>
  <c r="U24" i="28" s="1"/>
  <c r="U23" i="28"/>
  <c r="S23" i="28"/>
  <c r="R23" i="28"/>
  <c r="Q23" i="28"/>
  <c r="P23" i="28"/>
  <c r="E23" i="28"/>
  <c r="T23" i="28" s="1"/>
  <c r="T22" i="28"/>
  <c r="S22" i="28"/>
  <c r="R22" i="28"/>
  <c r="Q22" i="28"/>
  <c r="P22" i="28"/>
  <c r="E22" i="28"/>
  <c r="U22" i="28" s="1"/>
  <c r="T21" i="28"/>
  <c r="S21" i="28"/>
  <c r="R21" i="28"/>
  <c r="Q21" i="28"/>
  <c r="P21" i="28"/>
  <c r="E21" i="28"/>
  <c r="U21" i="28" s="1"/>
  <c r="S20" i="28"/>
  <c r="R20" i="28"/>
  <c r="Q20" i="28"/>
  <c r="P20" i="28"/>
  <c r="E20" i="28"/>
  <c r="S19" i="28"/>
  <c r="R19" i="28"/>
  <c r="Q19" i="28"/>
  <c r="P19" i="28"/>
  <c r="E19" i="28"/>
  <c r="U19" i="28" s="1"/>
  <c r="O17" i="28"/>
  <c r="N17" i="28"/>
  <c r="M17" i="28"/>
  <c r="L17" i="28"/>
  <c r="K17" i="28"/>
  <c r="J17" i="28"/>
  <c r="I17" i="28"/>
  <c r="H17" i="28"/>
  <c r="R17" i="28" s="1"/>
  <c r="G17" i="28"/>
  <c r="F17" i="28"/>
  <c r="C17" i="28"/>
  <c r="B17" i="28"/>
  <c r="S16" i="28"/>
  <c r="R16" i="28"/>
  <c r="Q16" i="28"/>
  <c r="P16" i="28"/>
  <c r="E16" i="28"/>
  <c r="U16" i="28" s="1"/>
  <c r="S15" i="28"/>
  <c r="R15" i="28"/>
  <c r="Q15" i="28"/>
  <c r="P15" i="28"/>
  <c r="E15" i="28"/>
  <c r="T15" i="28" s="1"/>
  <c r="S14" i="28"/>
  <c r="R14" i="28"/>
  <c r="Q14" i="28"/>
  <c r="P14" i="28"/>
  <c r="E14" i="28"/>
  <c r="S13" i="28"/>
  <c r="R13" i="28"/>
  <c r="Q13" i="28"/>
  <c r="P13" i="28"/>
  <c r="E13" i="28"/>
  <c r="U13" i="28" s="1"/>
  <c r="S12" i="28"/>
  <c r="R12" i="28"/>
  <c r="Q12" i="28"/>
  <c r="P12" i="28"/>
  <c r="E12" i="28"/>
  <c r="T12" i="28" s="1"/>
  <c r="T11" i="28"/>
  <c r="S11" i="28"/>
  <c r="R11" i="28"/>
  <c r="Q11" i="28"/>
  <c r="P11" i="28"/>
  <c r="E11" i="28"/>
  <c r="U11" i="28" s="1"/>
  <c r="S10" i="28"/>
  <c r="R10" i="28"/>
  <c r="Q10" i="28"/>
  <c r="P10" i="28"/>
  <c r="E10" i="28"/>
  <c r="T10" i="28" s="1"/>
  <c r="U9" i="28"/>
  <c r="T9" i="28"/>
  <c r="S9" i="28"/>
  <c r="R9" i="28"/>
  <c r="Q9" i="28"/>
  <c r="P9" i="28"/>
  <c r="E9" i="28"/>
  <c r="S96" i="27"/>
  <c r="R96" i="27"/>
  <c r="Q96" i="27"/>
  <c r="P96" i="27"/>
  <c r="E96" i="27"/>
  <c r="U96" i="27" s="1"/>
  <c r="S95" i="27"/>
  <c r="R95" i="27"/>
  <c r="Q95" i="27"/>
  <c r="P95" i="27"/>
  <c r="E95" i="27"/>
  <c r="T95" i="27" s="1"/>
  <c r="S94" i="27"/>
  <c r="R94" i="27"/>
  <c r="Q94" i="27"/>
  <c r="P94" i="27"/>
  <c r="E94" i="27"/>
  <c r="S93" i="27"/>
  <c r="R93" i="27"/>
  <c r="Q93" i="27"/>
  <c r="P93" i="27"/>
  <c r="E93" i="27"/>
  <c r="U93" i="27" s="1"/>
  <c r="S92" i="27"/>
  <c r="R92" i="27"/>
  <c r="Q92" i="27"/>
  <c r="P92" i="27"/>
  <c r="E92" i="27"/>
  <c r="T92" i="27" s="1"/>
  <c r="T91" i="27"/>
  <c r="S91" i="27"/>
  <c r="R91" i="27"/>
  <c r="Q91" i="27"/>
  <c r="P91" i="27"/>
  <c r="E91" i="27"/>
  <c r="U91" i="27" s="1"/>
  <c r="U90" i="27"/>
  <c r="S90" i="27"/>
  <c r="R90" i="27"/>
  <c r="Q90" i="27"/>
  <c r="P90" i="27"/>
  <c r="E90" i="27"/>
  <c r="T90" i="27" s="1"/>
  <c r="S89" i="27"/>
  <c r="R89" i="27"/>
  <c r="Q89" i="27"/>
  <c r="P89" i="27"/>
  <c r="E89" i="27"/>
  <c r="U89" i="27" s="1"/>
  <c r="S88" i="27"/>
  <c r="R88" i="27"/>
  <c r="Q88" i="27"/>
  <c r="P88" i="27"/>
  <c r="E88" i="27"/>
  <c r="O75" i="27"/>
  <c r="N75" i="27"/>
  <c r="M75" i="27"/>
  <c r="L75" i="27"/>
  <c r="K75" i="27"/>
  <c r="J75" i="27"/>
  <c r="I75" i="27"/>
  <c r="H75" i="27"/>
  <c r="G75" i="27"/>
  <c r="F75" i="27"/>
  <c r="C75" i="27"/>
  <c r="B75" i="27"/>
  <c r="O74" i="27"/>
  <c r="N74" i="27"/>
  <c r="M74" i="27"/>
  <c r="L74" i="27"/>
  <c r="K74" i="27"/>
  <c r="J74" i="27"/>
  <c r="I74" i="27"/>
  <c r="H74" i="27"/>
  <c r="G74" i="27"/>
  <c r="F74" i="27"/>
  <c r="E74" i="27"/>
  <c r="C74" i="27"/>
  <c r="B74" i="27"/>
  <c r="O73" i="27"/>
  <c r="N73" i="27"/>
  <c r="M73" i="27"/>
  <c r="L73" i="27"/>
  <c r="K73" i="27"/>
  <c r="J73" i="27"/>
  <c r="I73" i="27"/>
  <c r="H73" i="27"/>
  <c r="R73" i="27" s="1"/>
  <c r="G73" i="27"/>
  <c r="F73" i="27"/>
  <c r="C73" i="27"/>
  <c r="B73" i="27"/>
  <c r="S72" i="27"/>
  <c r="R72" i="27"/>
  <c r="Q72" i="27"/>
  <c r="P72" i="27"/>
  <c r="E72" i="27"/>
  <c r="U71" i="27"/>
  <c r="S71" i="27"/>
  <c r="R71" i="27"/>
  <c r="Q71" i="27"/>
  <c r="P71" i="27"/>
  <c r="T71" i="27" s="1"/>
  <c r="E71" i="27"/>
  <c r="O69" i="27"/>
  <c r="N69" i="27"/>
  <c r="M69" i="27"/>
  <c r="L69" i="27"/>
  <c r="K69" i="27"/>
  <c r="J69" i="27"/>
  <c r="I69" i="27"/>
  <c r="H69" i="27"/>
  <c r="G69" i="27"/>
  <c r="F69" i="27"/>
  <c r="C69" i="27"/>
  <c r="B69" i="27"/>
  <c r="O68" i="27"/>
  <c r="N68" i="27"/>
  <c r="M68" i="27"/>
  <c r="L68" i="27"/>
  <c r="K68" i="27"/>
  <c r="J68" i="27"/>
  <c r="I68" i="27"/>
  <c r="H68" i="27"/>
  <c r="R68" i="27" s="1"/>
  <c r="G68" i="27"/>
  <c r="F68" i="27"/>
  <c r="C68" i="27"/>
  <c r="B68" i="27"/>
  <c r="E68" i="27" s="1"/>
  <c r="U67" i="27"/>
  <c r="T67" i="27"/>
  <c r="S67" i="27"/>
  <c r="R67" i="27"/>
  <c r="Q67" i="27"/>
  <c r="P67" i="27"/>
  <c r="E67" i="27"/>
  <c r="S66" i="27"/>
  <c r="R66" i="27"/>
  <c r="Q66" i="27"/>
  <c r="P66" i="27"/>
  <c r="E66" i="27"/>
  <c r="S65" i="27"/>
  <c r="R65" i="27"/>
  <c r="Q65" i="27"/>
  <c r="P65" i="27"/>
  <c r="E65" i="27"/>
  <c r="S64" i="27"/>
  <c r="R64" i="27"/>
  <c r="Q64" i="27"/>
  <c r="P64" i="27"/>
  <c r="E64" i="27"/>
  <c r="S63" i="27"/>
  <c r="R63" i="27"/>
  <c r="Q63" i="27"/>
  <c r="P63" i="27"/>
  <c r="E63" i="27"/>
  <c r="U63" i="27" s="1"/>
  <c r="O61" i="27"/>
  <c r="N61" i="27"/>
  <c r="M61" i="27"/>
  <c r="L61" i="27"/>
  <c r="K61" i="27"/>
  <c r="J61" i="27"/>
  <c r="I61" i="27"/>
  <c r="S61" i="27" s="1"/>
  <c r="H61" i="27"/>
  <c r="C61" i="27"/>
  <c r="B61" i="27"/>
  <c r="U60" i="27"/>
  <c r="S60" i="27"/>
  <c r="R60" i="27"/>
  <c r="Q60" i="27"/>
  <c r="P60" i="27"/>
  <c r="E60" i="27"/>
  <c r="T60" i="27" s="1"/>
  <c r="S59" i="27"/>
  <c r="R59" i="27"/>
  <c r="Q59" i="27"/>
  <c r="P59" i="27"/>
  <c r="E59" i="27"/>
  <c r="U59" i="27" s="1"/>
  <c r="S58" i="27"/>
  <c r="R58" i="27"/>
  <c r="Q58" i="27"/>
  <c r="P58" i="27"/>
  <c r="E58" i="27"/>
  <c r="T58" i="27" s="1"/>
  <c r="S57" i="27"/>
  <c r="R57" i="27"/>
  <c r="Q57" i="27"/>
  <c r="P57" i="27"/>
  <c r="E57" i="27"/>
  <c r="U57" i="27" s="1"/>
  <c r="O55" i="27"/>
  <c r="N55" i="27"/>
  <c r="M55" i="27"/>
  <c r="L55" i="27"/>
  <c r="K55" i="27"/>
  <c r="J55" i="27"/>
  <c r="I55" i="27"/>
  <c r="S55" i="27" s="1"/>
  <c r="H55" i="27"/>
  <c r="G55" i="27"/>
  <c r="F55" i="27"/>
  <c r="C55" i="27"/>
  <c r="B55" i="27"/>
  <c r="U54" i="27"/>
  <c r="T54" i="27"/>
  <c r="S54" i="27"/>
  <c r="R54" i="27"/>
  <c r="Q54" i="27"/>
  <c r="P54" i="27"/>
  <c r="E54" i="27"/>
  <c r="S53" i="27"/>
  <c r="R53" i="27"/>
  <c r="Q53" i="27"/>
  <c r="P53" i="27"/>
  <c r="E53" i="27"/>
  <c r="U53" i="27" s="1"/>
  <c r="S52" i="27"/>
  <c r="R52" i="27"/>
  <c r="Q52" i="27"/>
  <c r="P52" i="27"/>
  <c r="E52" i="27"/>
  <c r="S51" i="27"/>
  <c r="R51" i="27"/>
  <c r="Q51" i="27"/>
  <c r="P51" i="27"/>
  <c r="E51" i="27"/>
  <c r="T51" i="27" s="1"/>
  <c r="S50" i="27"/>
  <c r="R50" i="27"/>
  <c r="Q50" i="27"/>
  <c r="P50" i="27"/>
  <c r="E50" i="27"/>
  <c r="T50" i="27" s="1"/>
  <c r="S49" i="27"/>
  <c r="R49" i="27"/>
  <c r="Q49" i="27"/>
  <c r="P49" i="27"/>
  <c r="E49" i="27"/>
  <c r="U49" i="27" s="1"/>
  <c r="S48" i="27"/>
  <c r="R48" i="27"/>
  <c r="Q48" i="27"/>
  <c r="P48" i="27"/>
  <c r="E48" i="27"/>
  <c r="U48" i="27" s="1"/>
  <c r="S47" i="27"/>
  <c r="R47" i="27"/>
  <c r="Q47" i="27"/>
  <c r="P47" i="27"/>
  <c r="E47" i="27"/>
  <c r="S46" i="27"/>
  <c r="R46" i="27"/>
  <c r="Q46" i="27"/>
  <c r="P46" i="27"/>
  <c r="E46" i="27"/>
  <c r="S45" i="27"/>
  <c r="R45" i="27"/>
  <c r="Q45" i="27"/>
  <c r="P45" i="27"/>
  <c r="E45" i="27"/>
  <c r="S44" i="27"/>
  <c r="R44" i="27"/>
  <c r="Q44" i="27"/>
  <c r="P44" i="27"/>
  <c r="E44" i="27"/>
  <c r="U44" i="27" s="1"/>
  <c r="O42" i="27"/>
  <c r="N42" i="27"/>
  <c r="M42" i="27"/>
  <c r="L42" i="27"/>
  <c r="K42" i="27"/>
  <c r="J42" i="27"/>
  <c r="I42" i="27"/>
  <c r="H42" i="27"/>
  <c r="G42" i="27"/>
  <c r="F42" i="27"/>
  <c r="C42" i="27"/>
  <c r="B42" i="27"/>
  <c r="T41" i="27"/>
  <c r="S41" i="27"/>
  <c r="R41" i="27"/>
  <c r="Q41" i="27"/>
  <c r="P41" i="27"/>
  <c r="E41" i="27"/>
  <c r="U41" i="27" s="1"/>
  <c r="S40" i="27"/>
  <c r="R40" i="27"/>
  <c r="Q40" i="27"/>
  <c r="U40" i="27" s="1"/>
  <c r="P40" i="27"/>
  <c r="T40" i="27" s="1"/>
  <c r="E40" i="27"/>
  <c r="S39" i="27"/>
  <c r="R39" i="27"/>
  <c r="Q39" i="27"/>
  <c r="P39" i="27"/>
  <c r="E39" i="27"/>
  <c r="T39" i="27" s="1"/>
  <c r="S38" i="27"/>
  <c r="R38" i="27"/>
  <c r="Q38" i="27"/>
  <c r="P38" i="27"/>
  <c r="E38" i="27"/>
  <c r="U37" i="27"/>
  <c r="S37" i="27"/>
  <c r="R37" i="27"/>
  <c r="Q37" i="27"/>
  <c r="P37" i="27"/>
  <c r="E37" i="27"/>
  <c r="O35" i="27"/>
  <c r="N35" i="27"/>
  <c r="M35" i="27"/>
  <c r="L35" i="27"/>
  <c r="K35" i="27"/>
  <c r="S35" i="27" s="1"/>
  <c r="J35" i="27"/>
  <c r="I35" i="27"/>
  <c r="H35" i="27"/>
  <c r="R35" i="27" s="1"/>
  <c r="G35" i="27"/>
  <c r="F35" i="27"/>
  <c r="C35" i="27"/>
  <c r="E35" i="27" s="1"/>
  <c r="B35" i="27"/>
  <c r="S34" i="27"/>
  <c r="R34" i="27"/>
  <c r="Q34" i="27"/>
  <c r="U34" i="27" s="1"/>
  <c r="P34" i="27"/>
  <c r="E34" i="27"/>
  <c r="O32" i="27"/>
  <c r="N32" i="27"/>
  <c r="M32" i="27"/>
  <c r="L32" i="27"/>
  <c r="K32" i="27"/>
  <c r="J32" i="27"/>
  <c r="I32" i="27"/>
  <c r="S32" i="27" s="1"/>
  <c r="H32" i="27"/>
  <c r="R32" i="27" s="1"/>
  <c r="G32" i="27"/>
  <c r="F32" i="27"/>
  <c r="C32" i="27"/>
  <c r="B32" i="27"/>
  <c r="S31" i="27"/>
  <c r="R31" i="27"/>
  <c r="Q31" i="27"/>
  <c r="P31" i="27"/>
  <c r="E31" i="27"/>
  <c r="U31" i="27" s="1"/>
  <c r="S30" i="27"/>
  <c r="R30" i="27"/>
  <c r="Q30" i="27"/>
  <c r="P30" i="27"/>
  <c r="E30" i="27"/>
  <c r="S29" i="27"/>
  <c r="R29" i="27"/>
  <c r="Q29" i="27"/>
  <c r="P29" i="27"/>
  <c r="E29" i="27"/>
  <c r="U29" i="27" s="1"/>
  <c r="S28" i="27"/>
  <c r="R28" i="27"/>
  <c r="Q28" i="27"/>
  <c r="P28" i="27"/>
  <c r="E28" i="27"/>
  <c r="U28" i="27" s="1"/>
  <c r="O26" i="27"/>
  <c r="N26" i="27"/>
  <c r="M26" i="27"/>
  <c r="L26" i="27"/>
  <c r="K26" i="27"/>
  <c r="J26" i="27"/>
  <c r="I26" i="27"/>
  <c r="H26" i="27"/>
  <c r="R26" i="27" s="1"/>
  <c r="G26" i="27"/>
  <c r="F26" i="27"/>
  <c r="C26" i="27"/>
  <c r="B26" i="27"/>
  <c r="S25" i="27"/>
  <c r="R25" i="27"/>
  <c r="Q25" i="27"/>
  <c r="P25" i="27"/>
  <c r="E25" i="27"/>
  <c r="U25" i="27" s="1"/>
  <c r="S24" i="27"/>
  <c r="R24" i="27"/>
  <c r="Q24" i="27"/>
  <c r="P24" i="27"/>
  <c r="E24" i="27"/>
  <c r="U24" i="27" s="1"/>
  <c r="S23" i="27"/>
  <c r="R23" i="27"/>
  <c r="Q23" i="27"/>
  <c r="P23" i="27"/>
  <c r="E23" i="27"/>
  <c r="U23" i="27" s="1"/>
  <c r="U22" i="27"/>
  <c r="S22" i="27"/>
  <c r="R22" i="27"/>
  <c r="Q22" i="27"/>
  <c r="P22" i="27"/>
  <c r="E22" i="27"/>
  <c r="S21" i="27"/>
  <c r="R21" i="27"/>
  <c r="Q21" i="27"/>
  <c r="P21" i="27"/>
  <c r="E21" i="27"/>
  <c r="U21" i="27" s="1"/>
  <c r="S20" i="27"/>
  <c r="R20" i="27"/>
  <c r="Q20" i="27"/>
  <c r="P20" i="27"/>
  <c r="E20" i="27"/>
  <c r="U20" i="27" s="1"/>
  <c r="S19" i="27"/>
  <c r="R19" i="27"/>
  <c r="Q19" i="27"/>
  <c r="P19" i="27"/>
  <c r="E19" i="27"/>
  <c r="O17" i="27"/>
  <c r="N17" i="27"/>
  <c r="M17" i="27"/>
  <c r="L17" i="27"/>
  <c r="K17" i="27"/>
  <c r="J17" i="27"/>
  <c r="I17" i="27"/>
  <c r="H17" i="27"/>
  <c r="P17" i="27" s="1"/>
  <c r="G17" i="27"/>
  <c r="F17" i="27"/>
  <c r="C17" i="27"/>
  <c r="B17" i="27"/>
  <c r="S16" i="27"/>
  <c r="R16" i="27"/>
  <c r="Q16" i="27"/>
  <c r="P16" i="27"/>
  <c r="E16" i="27"/>
  <c r="S15" i="27"/>
  <c r="R15" i="27"/>
  <c r="Q15" i="27"/>
  <c r="P15" i="27"/>
  <c r="E15" i="27"/>
  <c r="T15" i="27" s="1"/>
  <c r="U14" i="27"/>
  <c r="S14" i="27"/>
  <c r="R14" i="27"/>
  <c r="Q14" i="27"/>
  <c r="P14" i="27"/>
  <c r="T14" i="27" s="1"/>
  <c r="E14" i="27"/>
  <c r="T13" i="27"/>
  <c r="S13" i="27"/>
  <c r="R13" i="27"/>
  <c r="Q13" i="27"/>
  <c r="P13" i="27"/>
  <c r="E13" i="27"/>
  <c r="U13" i="27" s="1"/>
  <c r="S12" i="27"/>
  <c r="R12" i="27"/>
  <c r="Q12" i="27"/>
  <c r="P12" i="27"/>
  <c r="E12" i="27"/>
  <c r="S11" i="27"/>
  <c r="R11" i="27"/>
  <c r="Q11" i="27"/>
  <c r="P11" i="27"/>
  <c r="E11" i="27"/>
  <c r="S10" i="27"/>
  <c r="R10" i="27"/>
  <c r="Q10" i="27"/>
  <c r="P10" i="27"/>
  <c r="E10" i="27"/>
  <c r="U10" i="27" s="1"/>
  <c r="S9" i="27"/>
  <c r="R9" i="27"/>
  <c r="Q9" i="27"/>
  <c r="P9" i="27"/>
  <c r="E9" i="27"/>
  <c r="U9" i="27" s="1"/>
  <c r="S96" i="26"/>
  <c r="R96" i="26"/>
  <c r="Q96" i="26"/>
  <c r="P96" i="26"/>
  <c r="E96" i="26"/>
  <c r="U95" i="26"/>
  <c r="S95" i="26"/>
  <c r="R95" i="26"/>
  <c r="Q95" i="26"/>
  <c r="P95" i="26"/>
  <c r="E95" i="26"/>
  <c r="T95" i="26" s="1"/>
  <c r="T94" i="26"/>
  <c r="S94" i="26"/>
  <c r="R94" i="26"/>
  <c r="Q94" i="26"/>
  <c r="P94" i="26"/>
  <c r="E94" i="26"/>
  <c r="U94" i="26" s="1"/>
  <c r="S93" i="26"/>
  <c r="R93" i="26"/>
  <c r="Q93" i="26"/>
  <c r="P93" i="26"/>
  <c r="E93" i="26"/>
  <c r="U92" i="26"/>
  <c r="S92" i="26"/>
  <c r="R92" i="26"/>
  <c r="Q92" i="26"/>
  <c r="P92" i="26"/>
  <c r="E92" i="26"/>
  <c r="T92" i="26" s="1"/>
  <c r="S91" i="26"/>
  <c r="R91" i="26"/>
  <c r="Q91" i="26"/>
  <c r="P91" i="26"/>
  <c r="E91" i="26"/>
  <c r="S90" i="26"/>
  <c r="R90" i="26"/>
  <c r="Q90" i="26"/>
  <c r="P90" i="26"/>
  <c r="E90" i="26"/>
  <c r="U90" i="26" s="1"/>
  <c r="S89" i="26"/>
  <c r="R89" i="26"/>
  <c r="Q89" i="26"/>
  <c r="P89" i="26"/>
  <c r="E89" i="26"/>
  <c r="U89" i="26" s="1"/>
  <c r="S88" i="26"/>
  <c r="R88" i="26"/>
  <c r="Q88" i="26"/>
  <c r="P88" i="26"/>
  <c r="E88" i="26"/>
  <c r="O75" i="26"/>
  <c r="N75" i="26"/>
  <c r="M75" i="26"/>
  <c r="L75" i="26"/>
  <c r="K75" i="26"/>
  <c r="J75" i="26"/>
  <c r="I75" i="26"/>
  <c r="S75" i="26" s="1"/>
  <c r="H75" i="26"/>
  <c r="G75" i="26"/>
  <c r="F75" i="26"/>
  <c r="C75" i="26"/>
  <c r="B75" i="26"/>
  <c r="O74" i="26"/>
  <c r="N74" i="26"/>
  <c r="M74" i="26"/>
  <c r="L74" i="26"/>
  <c r="K74" i="26"/>
  <c r="J74" i="26"/>
  <c r="I74" i="26"/>
  <c r="H74" i="26"/>
  <c r="G74" i="26"/>
  <c r="F74" i="26"/>
  <c r="C74" i="26"/>
  <c r="B74" i="26"/>
  <c r="E74" i="26" s="1"/>
  <c r="O73" i="26"/>
  <c r="N73" i="26"/>
  <c r="M73" i="26"/>
  <c r="L73" i="26"/>
  <c r="K73" i="26"/>
  <c r="J73" i="26"/>
  <c r="I73" i="26"/>
  <c r="S73" i="26" s="1"/>
  <c r="H73" i="26"/>
  <c r="G73" i="26"/>
  <c r="F73" i="26"/>
  <c r="C73" i="26"/>
  <c r="B73" i="26"/>
  <c r="T72" i="26"/>
  <c r="S72" i="26"/>
  <c r="R72" i="26"/>
  <c r="Q72" i="26"/>
  <c r="P72" i="26"/>
  <c r="E72" i="26"/>
  <c r="U72" i="26" s="1"/>
  <c r="S71" i="26"/>
  <c r="R71" i="26"/>
  <c r="Q71" i="26"/>
  <c r="P71" i="26"/>
  <c r="E71" i="26"/>
  <c r="U71" i="26" s="1"/>
  <c r="O69" i="26"/>
  <c r="N69" i="26"/>
  <c r="M69" i="26"/>
  <c r="L69" i="26"/>
  <c r="K69" i="26"/>
  <c r="J69" i="26"/>
  <c r="I69" i="26"/>
  <c r="H69" i="26"/>
  <c r="R69" i="26" s="1"/>
  <c r="G69" i="26"/>
  <c r="F69" i="26"/>
  <c r="C69" i="26"/>
  <c r="B69" i="26"/>
  <c r="O68" i="26"/>
  <c r="N68" i="26"/>
  <c r="M68" i="26"/>
  <c r="L68" i="26"/>
  <c r="K68" i="26"/>
  <c r="J68" i="26"/>
  <c r="I68" i="26"/>
  <c r="S68" i="26" s="1"/>
  <c r="H68" i="26"/>
  <c r="R68" i="26" s="1"/>
  <c r="G68" i="26"/>
  <c r="F68" i="26"/>
  <c r="C68" i="26"/>
  <c r="E68" i="26" s="1"/>
  <c r="B68" i="26"/>
  <c r="T67" i="26"/>
  <c r="S67" i="26"/>
  <c r="R67" i="26"/>
  <c r="Q67" i="26"/>
  <c r="P67" i="26"/>
  <c r="E67" i="26"/>
  <c r="U67" i="26" s="1"/>
  <c r="S66" i="26"/>
  <c r="R66" i="26"/>
  <c r="Q66" i="26"/>
  <c r="P66" i="26"/>
  <c r="E66" i="26"/>
  <c r="U66" i="26" s="1"/>
  <c r="S65" i="26"/>
  <c r="R65" i="26"/>
  <c r="Q65" i="26"/>
  <c r="P65" i="26"/>
  <c r="E65" i="26"/>
  <c r="S64" i="26"/>
  <c r="R64" i="26"/>
  <c r="Q64" i="26"/>
  <c r="P64" i="26"/>
  <c r="E64" i="26"/>
  <c r="U64" i="26" s="1"/>
  <c r="T63" i="26"/>
  <c r="S63" i="26"/>
  <c r="R63" i="26"/>
  <c r="Q63" i="26"/>
  <c r="P63" i="26"/>
  <c r="E63" i="26"/>
  <c r="U63" i="26" s="1"/>
  <c r="O61" i="26"/>
  <c r="N61" i="26"/>
  <c r="M61" i="26"/>
  <c r="L61" i="26"/>
  <c r="K61" i="26"/>
  <c r="J61" i="26"/>
  <c r="I61" i="26"/>
  <c r="H61" i="26"/>
  <c r="C61" i="26"/>
  <c r="B61" i="26"/>
  <c r="U60" i="26"/>
  <c r="S60" i="26"/>
  <c r="R60" i="26"/>
  <c r="Q60" i="26"/>
  <c r="P60" i="26"/>
  <c r="E60" i="26"/>
  <c r="T60" i="26" s="1"/>
  <c r="U59" i="26"/>
  <c r="S59" i="26"/>
  <c r="R59" i="26"/>
  <c r="Q59" i="26"/>
  <c r="P59" i="26"/>
  <c r="E59" i="26"/>
  <c r="T59" i="26" s="1"/>
  <c r="S58" i="26"/>
  <c r="R58" i="26"/>
  <c r="Q58" i="26"/>
  <c r="P58" i="26"/>
  <c r="E58" i="26"/>
  <c r="U58" i="26" s="1"/>
  <c r="S57" i="26"/>
  <c r="R57" i="26"/>
  <c r="Q57" i="26"/>
  <c r="P57" i="26"/>
  <c r="E57" i="26"/>
  <c r="U57" i="26" s="1"/>
  <c r="O55" i="26"/>
  <c r="N55" i="26"/>
  <c r="M55" i="26"/>
  <c r="L55" i="26"/>
  <c r="K55" i="26"/>
  <c r="J55" i="26"/>
  <c r="I55" i="26"/>
  <c r="H55" i="26"/>
  <c r="R55" i="26" s="1"/>
  <c r="G55" i="26"/>
  <c r="F55" i="26"/>
  <c r="C55" i="26"/>
  <c r="B55" i="26"/>
  <c r="S54" i="26"/>
  <c r="R54" i="26"/>
  <c r="Q54" i="26"/>
  <c r="P54" i="26"/>
  <c r="E54" i="26"/>
  <c r="U54" i="26" s="1"/>
  <c r="S53" i="26"/>
  <c r="R53" i="26"/>
  <c r="Q53" i="26"/>
  <c r="P53" i="26"/>
  <c r="E53" i="26"/>
  <c r="T52" i="26"/>
  <c r="S52" i="26"/>
  <c r="R52" i="26"/>
  <c r="Q52" i="26"/>
  <c r="P52" i="26"/>
  <c r="E52" i="26"/>
  <c r="U52" i="26" s="1"/>
  <c r="S51" i="26"/>
  <c r="R51" i="26"/>
  <c r="Q51" i="26"/>
  <c r="P51" i="26"/>
  <c r="E51" i="26"/>
  <c r="U51" i="26" s="1"/>
  <c r="S50" i="26"/>
  <c r="R50" i="26"/>
  <c r="Q50" i="26"/>
  <c r="P50" i="26"/>
  <c r="E50" i="26"/>
  <c r="U50" i="26" s="1"/>
  <c r="S49" i="26"/>
  <c r="R49" i="26"/>
  <c r="Q49" i="26"/>
  <c r="P49" i="26"/>
  <c r="E49" i="26"/>
  <c r="U49" i="26" s="1"/>
  <c r="S48" i="26"/>
  <c r="R48" i="26"/>
  <c r="Q48" i="26"/>
  <c r="P48" i="26"/>
  <c r="E48" i="26"/>
  <c r="S47" i="26"/>
  <c r="R47" i="26"/>
  <c r="Q47" i="26"/>
  <c r="P47" i="26"/>
  <c r="E47" i="26"/>
  <c r="U47" i="26" s="1"/>
  <c r="S46" i="26"/>
  <c r="R46" i="26"/>
  <c r="Q46" i="26"/>
  <c r="P46" i="26"/>
  <c r="E46" i="26"/>
  <c r="U46" i="26" s="1"/>
  <c r="S45" i="26"/>
  <c r="R45" i="26"/>
  <c r="Q45" i="26"/>
  <c r="P45" i="26"/>
  <c r="E45" i="26"/>
  <c r="S44" i="26"/>
  <c r="R44" i="26"/>
  <c r="Q44" i="26"/>
  <c r="P44" i="26"/>
  <c r="E44" i="26"/>
  <c r="O42" i="26"/>
  <c r="N42" i="26"/>
  <c r="M42" i="26"/>
  <c r="L42" i="26"/>
  <c r="K42" i="26"/>
  <c r="J42" i="26"/>
  <c r="I42" i="26"/>
  <c r="S42" i="26" s="1"/>
  <c r="H42" i="26"/>
  <c r="G42" i="26"/>
  <c r="F42" i="26"/>
  <c r="C42" i="26"/>
  <c r="B42" i="26"/>
  <c r="S41" i="26"/>
  <c r="R41" i="26"/>
  <c r="Q41" i="26"/>
  <c r="P41" i="26"/>
  <c r="E41" i="26"/>
  <c r="U40" i="26"/>
  <c r="T40" i="26"/>
  <c r="S40" i="26"/>
  <c r="R40" i="26"/>
  <c r="Q40" i="26"/>
  <c r="P40" i="26"/>
  <c r="E40" i="26"/>
  <c r="S39" i="26"/>
  <c r="R39" i="26"/>
  <c r="Q39" i="26"/>
  <c r="P39" i="26"/>
  <c r="E39" i="26"/>
  <c r="S38" i="26"/>
  <c r="R38" i="26"/>
  <c r="Q38" i="26"/>
  <c r="P38" i="26"/>
  <c r="E38" i="26"/>
  <c r="S37" i="26"/>
  <c r="R37" i="26"/>
  <c r="Q37" i="26"/>
  <c r="P37" i="26"/>
  <c r="E37" i="26"/>
  <c r="O35" i="26"/>
  <c r="N35" i="26"/>
  <c r="M35" i="26"/>
  <c r="L35" i="26"/>
  <c r="K35" i="26"/>
  <c r="J35" i="26"/>
  <c r="I35" i="26"/>
  <c r="S35" i="26" s="1"/>
  <c r="H35" i="26"/>
  <c r="G35" i="26"/>
  <c r="F35" i="26"/>
  <c r="E35" i="26"/>
  <c r="C35" i="26"/>
  <c r="B35" i="26"/>
  <c r="S34" i="26"/>
  <c r="R34" i="26"/>
  <c r="Q34" i="26"/>
  <c r="P34" i="26"/>
  <c r="E34" i="26"/>
  <c r="O32" i="26"/>
  <c r="N32" i="26"/>
  <c r="M32" i="26"/>
  <c r="L32" i="26"/>
  <c r="K32" i="26"/>
  <c r="J32" i="26"/>
  <c r="I32" i="26"/>
  <c r="S32" i="26" s="1"/>
  <c r="H32" i="26"/>
  <c r="G32" i="26"/>
  <c r="F32" i="26"/>
  <c r="E32" i="26"/>
  <c r="C32" i="26"/>
  <c r="B32" i="26"/>
  <c r="S31" i="26"/>
  <c r="R31" i="26"/>
  <c r="Q31" i="26"/>
  <c r="P31" i="26"/>
  <c r="E31" i="26"/>
  <c r="T31" i="26" s="1"/>
  <c r="S30" i="26"/>
  <c r="R30" i="26"/>
  <c r="Q30" i="26"/>
  <c r="P30" i="26"/>
  <c r="E30" i="26"/>
  <c r="S29" i="26"/>
  <c r="R29" i="26"/>
  <c r="Q29" i="26"/>
  <c r="P29" i="26"/>
  <c r="E29" i="26"/>
  <c r="U29" i="26" s="1"/>
  <c r="S28" i="26"/>
  <c r="R28" i="26"/>
  <c r="Q28" i="26"/>
  <c r="P28" i="26"/>
  <c r="E28" i="26"/>
  <c r="O26" i="26"/>
  <c r="N26" i="26"/>
  <c r="M26" i="26"/>
  <c r="L26" i="26"/>
  <c r="K26" i="26"/>
  <c r="J26" i="26"/>
  <c r="R26" i="26" s="1"/>
  <c r="I26" i="26"/>
  <c r="H26" i="26"/>
  <c r="G26" i="26"/>
  <c r="F26" i="26"/>
  <c r="C26" i="26"/>
  <c r="B26" i="26"/>
  <c r="S25" i="26"/>
  <c r="R25" i="26"/>
  <c r="Q25" i="26"/>
  <c r="P25" i="26"/>
  <c r="E25" i="26"/>
  <c r="U24" i="26"/>
  <c r="S24" i="26"/>
  <c r="R24" i="26"/>
  <c r="Q24" i="26"/>
  <c r="P24" i="26"/>
  <c r="E24" i="26"/>
  <c r="T24" i="26" s="1"/>
  <c r="U23" i="26"/>
  <c r="T23" i="26"/>
  <c r="S23" i="26"/>
  <c r="R23" i="26"/>
  <c r="Q23" i="26"/>
  <c r="P23" i="26"/>
  <c r="E23" i="26"/>
  <c r="S22" i="26"/>
  <c r="R22" i="26"/>
  <c r="Q22" i="26"/>
  <c r="P22" i="26"/>
  <c r="E22" i="26"/>
  <c r="U21" i="26"/>
  <c r="T21" i="26"/>
  <c r="S21" i="26"/>
  <c r="R21" i="26"/>
  <c r="Q21" i="26"/>
  <c r="P21" i="26"/>
  <c r="E21" i="26"/>
  <c r="U20" i="26"/>
  <c r="S20" i="26"/>
  <c r="R20" i="26"/>
  <c r="Q20" i="26"/>
  <c r="P20" i="26"/>
  <c r="E20" i="26"/>
  <c r="T20" i="26" s="1"/>
  <c r="S19" i="26"/>
  <c r="R19" i="26"/>
  <c r="Q19" i="26"/>
  <c r="P19" i="26"/>
  <c r="E19" i="26"/>
  <c r="U19" i="26" s="1"/>
  <c r="O17" i="26"/>
  <c r="N17" i="26"/>
  <c r="M17" i="26"/>
  <c r="L17" i="26"/>
  <c r="K17" i="26"/>
  <c r="J17" i="26"/>
  <c r="I17" i="26"/>
  <c r="H17" i="26"/>
  <c r="R17" i="26" s="1"/>
  <c r="G17" i="26"/>
  <c r="F17" i="26"/>
  <c r="C17" i="26"/>
  <c r="E17" i="26" s="1"/>
  <c r="B17" i="26"/>
  <c r="T16" i="26"/>
  <c r="S16" i="26"/>
  <c r="R16" i="26"/>
  <c r="Q16" i="26"/>
  <c r="P16" i="26"/>
  <c r="E16" i="26"/>
  <c r="U16" i="26" s="1"/>
  <c r="S15" i="26"/>
  <c r="R15" i="26"/>
  <c r="Q15" i="26"/>
  <c r="P15" i="26"/>
  <c r="E15" i="26"/>
  <c r="U15" i="26" s="1"/>
  <c r="S14" i="26"/>
  <c r="R14" i="26"/>
  <c r="Q14" i="26"/>
  <c r="P14" i="26"/>
  <c r="E14" i="26"/>
  <c r="S13" i="26"/>
  <c r="R13" i="26"/>
  <c r="Q13" i="26"/>
  <c r="P13" i="26"/>
  <c r="E13" i="26"/>
  <c r="S12" i="26"/>
  <c r="R12" i="26"/>
  <c r="Q12" i="26"/>
  <c r="P12" i="26"/>
  <c r="E12" i="26"/>
  <c r="T12" i="26" s="1"/>
  <c r="S11" i="26"/>
  <c r="R11" i="26"/>
  <c r="Q11" i="26"/>
  <c r="P11" i="26"/>
  <c r="E11" i="26"/>
  <c r="S10" i="26"/>
  <c r="R10" i="26"/>
  <c r="Q10" i="26"/>
  <c r="U10" i="26" s="1"/>
  <c r="P10" i="26"/>
  <c r="T10" i="26" s="1"/>
  <c r="E10" i="26"/>
  <c r="U9" i="26"/>
  <c r="S9" i="26"/>
  <c r="R9" i="26"/>
  <c r="Q9" i="26"/>
  <c r="P9" i="26"/>
  <c r="E9" i="26"/>
  <c r="T9" i="26" s="1"/>
  <c r="S96" i="25"/>
  <c r="R96" i="25"/>
  <c r="Q96" i="25"/>
  <c r="P96" i="25"/>
  <c r="E96" i="25"/>
  <c r="S95" i="25"/>
  <c r="R95" i="25"/>
  <c r="Q95" i="25"/>
  <c r="P95" i="25"/>
  <c r="E95" i="25"/>
  <c r="U95" i="25" s="1"/>
  <c r="S94" i="25"/>
  <c r="R94" i="25"/>
  <c r="Q94" i="25"/>
  <c r="P94" i="25"/>
  <c r="E94" i="25"/>
  <c r="U93" i="25"/>
  <c r="T93" i="25"/>
  <c r="S93" i="25"/>
  <c r="R93" i="25"/>
  <c r="Q93" i="25"/>
  <c r="P93" i="25"/>
  <c r="E93" i="25"/>
  <c r="T92" i="25"/>
  <c r="S92" i="25"/>
  <c r="R92" i="25"/>
  <c r="Q92" i="25"/>
  <c r="P92" i="25"/>
  <c r="E92" i="25"/>
  <c r="U92" i="25" s="1"/>
  <c r="S91" i="25"/>
  <c r="R91" i="25"/>
  <c r="Q91" i="25"/>
  <c r="P91" i="25"/>
  <c r="E91" i="25"/>
  <c r="U90" i="25"/>
  <c r="T90" i="25"/>
  <c r="S90" i="25"/>
  <c r="R90" i="25"/>
  <c r="Q90" i="25"/>
  <c r="P90" i="25"/>
  <c r="E90" i="25"/>
  <c r="S89" i="25"/>
  <c r="R89" i="25"/>
  <c r="Q89" i="25"/>
  <c r="P89" i="25"/>
  <c r="E89" i="25"/>
  <c r="S88" i="25"/>
  <c r="R88" i="25"/>
  <c r="Q88" i="25"/>
  <c r="P88" i="25"/>
  <c r="E88" i="25"/>
  <c r="O75" i="25"/>
  <c r="N75" i="25"/>
  <c r="M75" i="25"/>
  <c r="L75" i="25"/>
  <c r="K75" i="25"/>
  <c r="J75" i="25"/>
  <c r="I75" i="25"/>
  <c r="H75" i="25"/>
  <c r="G75" i="25"/>
  <c r="F75" i="25"/>
  <c r="C75" i="25"/>
  <c r="B75" i="25"/>
  <c r="O74" i="25"/>
  <c r="N74" i="25"/>
  <c r="M74" i="25"/>
  <c r="L74" i="25"/>
  <c r="K74" i="25"/>
  <c r="J74" i="25"/>
  <c r="I74" i="25"/>
  <c r="S74" i="25" s="1"/>
  <c r="H74" i="25"/>
  <c r="G74" i="25"/>
  <c r="F74" i="25"/>
  <c r="E74" i="25"/>
  <c r="C74" i="25"/>
  <c r="B74" i="25"/>
  <c r="O73" i="25"/>
  <c r="N73" i="25"/>
  <c r="M73" i="25"/>
  <c r="L73" i="25"/>
  <c r="K73" i="25"/>
  <c r="S73" i="25" s="1"/>
  <c r="J73" i="25"/>
  <c r="I73" i="25"/>
  <c r="H73" i="25"/>
  <c r="G73" i="25"/>
  <c r="F73" i="25"/>
  <c r="C73" i="25"/>
  <c r="B73" i="25"/>
  <c r="S72" i="25"/>
  <c r="R72" i="25"/>
  <c r="Q72" i="25"/>
  <c r="P72" i="25"/>
  <c r="E72" i="25"/>
  <c r="S71" i="25"/>
  <c r="R71" i="25"/>
  <c r="Q71" i="25"/>
  <c r="U71" i="25" s="1"/>
  <c r="P71" i="25"/>
  <c r="E71" i="25"/>
  <c r="O69" i="25"/>
  <c r="N69" i="25"/>
  <c r="M69" i="25"/>
  <c r="L69" i="25"/>
  <c r="K69" i="25"/>
  <c r="J69" i="25"/>
  <c r="I69" i="25"/>
  <c r="S69" i="25" s="1"/>
  <c r="H69" i="25"/>
  <c r="G69" i="25"/>
  <c r="F69" i="25"/>
  <c r="C69" i="25"/>
  <c r="B69" i="25"/>
  <c r="O68" i="25"/>
  <c r="N68" i="25"/>
  <c r="M68" i="25"/>
  <c r="L68" i="25"/>
  <c r="K68" i="25"/>
  <c r="J68" i="25"/>
  <c r="I68" i="25"/>
  <c r="H68" i="25"/>
  <c r="R68" i="25" s="1"/>
  <c r="G68" i="25"/>
  <c r="F68" i="25"/>
  <c r="C68" i="25"/>
  <c r="B68" i="25"/>
  <c r="E68" i="25" s="1"/>
  <c r="U67" i="25"/>
  <c r="T67" i="25"/>
  <c r="S67" i="25"/>
  <c r="R67" i="25"/>
  <c r="Q67" i="25"/>
  <c r="P67" i="25"/>
  <c r="E67" i="25"/>
  <c r="S66" i="25"/>
  <c r="R66" i="25"/>
  <c r="Q66" i="25"/>
  <c r="P66" i="25"/>
  <c r="E66" i="25"/>
  <c r="T66" i="25" s="1"/>
  <c r="S65" i="25"/>
  <c r="R65" i="25"/>
  <c r="Q65" i="25"/>
  <c r="P65" i="25"/>
  <c r="E65" i="25"/>
  <c r="U65" i="25" s="1"/>
  <c r="S64" i="25"/>
  <c r="R64" i="25"/>
  <c r="Q64" i="25"/>
  <c r="P64" i="25"/>
  <c r="E64" i="25"/>
  <c r="U64" i="25" s="1"/>
  <c r="S63" i="25"/>
  <c r="R63" i="25"/>
  <c r="Q63" i="25"/>
  <c r="P63" i="25"/>
  <c r="E63" i="25"/>
  <c r="O61" i="25"/>
  <c r="N61" i="25"/>
  <c r="M61" i="25"/>
  <c r="L61" i="25"/>
  <c r="K61" i="25"/>
  <c r="J61" i="25"/>
  <c r="I61" i="25"/>
  <c r="H61" i="25"/>
  <c r="R61" i="25" s="1"/>
  <c r="C61" i="25"/>
  <c r="B61" i="25"/>
  <c r="T60" i="25"/>
  <c r="S60" i="25"/>
  <c r="R60" i="25"/>
  <c r="Q60" i="25"/>
  <c r="P60" i="25"/>
  <c r="E60" i="25"/>
  <c r="U60" i="25" s="1"/>
  <c r="S59" i="25"/>
  <c r="R59" i="25"/>
  <c r="Q59" i="25"/>
  <c r="P59" i="25"/>
  <c r="E59" i="25"/>
  <c r="U59" i="25" s="1"/>
  <c r="S58" i="25"/>
  <c r="R58" i="25"/>
  <c r="Q58" i="25"/>
  <c r="P58" i="25"/>
  <c r="E58" i="25"/>
  <c r="T58" i="25" s="1"/>
  <c r="S57" i="25"/>
  <c r="R57" i="25"/>
  <c r="Q57" i="25"/>
  <c r="P57" i="25"/>
  <c r="E57" i="25"/>
  <c r="T57" i="25" s="1"/>
  <c r="O55" i="25"/>
  <c r="N55" i="25"/>
  <c r="M55" i="25"/>
  <c r="L55" i="25"/>
  <c r="K55" i="25"/>
  <c r="J55" i="25"/>
  <c r="I55" i="25"/>
  <c r="S55" i="25" s="1"/>
  <c r="H55" i="25"/>
  <c r="G55" i="25"/>
  <c r="F55" i="25"/>
  <c r="C55" i="25"/>
  <c r="B55" i="25"/>
  <c r="S54" i="25"/>
  <c r="R54" i="25"/>
  <c r="Q54" i="25"/>
  <c r="P54" i="25"/>
  <c r="E54" i="25"/>
  <c r="S53" i="25"/>
  <c r="R53" i="25"/>
  <c r="Q53" i="25"/>
  <c r="P53" i="25"/>
  <c r="E53" i="25"/>
  <c r="U53" i="25" s="1"/>
  <c r="S52" i="25"/>
  <c r="R52" i="25"/>
  <c r="Q52" i="25"/>
  <c r="P52" i="25"/>
  <c r="E52" i="25"/>
  <c r="U52" i="25" s="1"/>
  <c r="S51" i="25"/>
  <c r="R51" i="25"/>
  <c r="Q51" i="25"/>
  <c r="P51" i="25"/>
  <c r="E51" i="25"/>
  <c r="S50" i="25"/>
  <c r="R50" i="25"/>
  <c r="Q50" i="25"/>
  <c r="P50" i="25"/>
  <c r="E50" i="25"/>
  <c r="U50" i="25" s="1"/>
  <c r="S49" i="25"/>
  <c r="R49" i="25"/>
  <c r="Q49" i="25"/>
  <c r="P49" i="25"/>
  <c r="E49" i="25"/>
  <c r="T49" i="25" s="1"/>
  <c r="T48" i="25"/>
  <c r="S48" i="25"/>
  <c r="R48" i="25"/>
  <c r="Q48" i="25"/>
  <c r="P48" i="25"/>
  <c r="E48" i="25"/>
  <c r="U48" i="25" s="1"/>
  <c r="S47" i="25"/>
  <c r="R47" i="25"/>
  <c r="Q47" i="25"/>
  <c r="P47" i="25"/>
  <c r="E47" i="25"/>
  <c r="U47" i="25" s="1"/>
  <c r="S46" i="25"/>
  <c r="R46" i="25"/>
  <c r="Q46" i="25"/>
  <c r="P46" i="25"/>
  <c r="E46" i="25"/>
  <c r="T46" i="25" s="1"/>
  <c r="S45" i="25"/>
  <c r="R45" i="25"/>
  <c r="Q45" i="25"/>
  <c r="P45" i="25"/>
  <c r="E45" i="25"/>
  <c r="S44" i="25"/>
  <c r="R44" i="25"/>
  <c r="Q44" i="25"/>
  <c r="P44" i="25"/>
  <c r="E44" i="25"/>
  <c r="U44" i="25" s="1"/>
  <c r="O42" i="25"/>
  <c r="N42" i="25"/>
  <c r="M42" i="25"/>
  <c r="L42" i="25"/>
  <c r="K42" i="25"/>
  <c r="J42" i="25"/>
  <c r="I42" i="25"/>
  <c r="H42" i="25"/>
  <c r="R42" i="25" s="1"/>
  <c r="G42" i="25"/>
  <c r="F42" i="25"/>
  <c r="C42" i="25"/>
  <c r="B42" i="25"/>
  <c r="S41" i="25"/>
  <c r="R41" i="25"/>
  <c r="Q41" i="25"/>
  <c r="P41" i="25"/>
  <c r="E41" i="25"/>
  <c r="U41" i="25" s="1"/>
  <c r="S40" i="25"/>
  <c r="R40" i="25"/>
  <c r="Q40" i="25"/>
  <c r="P40" i="25"/>
  <c r="E40" i="25"/>
  <c r="S39" i="25"/>
  <c r="R39" i="25"/>
  <c r="Q39" i="25"/>
  <c r="P39" i="25"/>
  <c r="E39" i="25"/>
  <c r="U39" i="25" s="1"/>
  <c r="S38" i="25"/>
  <c r="R38" i="25"/>
  <c r="Q38" i="25"/>
  <c r="P38" i="25"/>
  <c r="E38" i="25"/>
  <c r="U38" i="25" s="1"/>
  <c r="S37" i="25"/>
  <c r="R37" i="25"/>
  <c r="Q37" i="25"/>
  <c r="P37" i="25"/>
  <c r="E37" i="25"/>
  <c r="T37" i="25" s="1"/>
  <c r="O35" i="25"/>
  <c r="Q35" i="25" s="1"/>
  <c r="N35" i="25"/>
  <c r="M35" i="25"/>
  <c r="L35" i="25"/>
  <c r="K35" i="25"/>
  <c r="J35" i="25"/>
  <c r="I35" i="25"/>
  <c r="H35" i="25"/>
  <c r="G35" i="25"/>
  <c r="F35" i="25"/>
  <c r="C35" i="25"/>
  <c r="B35" i="25"/>
  <c r="E35" i="25" s="1"/>
  <c r="S34" i="25"/>
  <c r="R34" i="25"/>
  <c r="Q34" i="25"/>
  <c r="P34" i="25"/>
  <c r="E34" i="25"/>
  <c r="U34" i="25" s="1"/>
  <c r="O32" i="25"/>
  <c r="N32" i="25"/>
  <c r="M32" i="25"/>
  <c r="L32" i="25"/>
  <c r="K32" i="25"/>
  <c r="J32" i="25"/>
  <c r="I32" i="25"/>
  <c r="S32" i="25" s="1"/>
  <c r="H32" i="25"/>
  <c r="G32" i="25"/>
  <c r="F32" i="25"/>
  <c r="C32" i="25"/>
  <c r="B32" i="25"/>
  <c r="S31" i="25"/>
  <c r="R31" i="25"/>
  <c r="Q31" i="25"/>
  <c r="P31" i="25"/>
  <c r="E31" i="25"/>
  <c r="U30" i="25"/>
  <c r="T30" i="25"/>
  <c r="S30" i="25"/>
  <c r="R30" i="25"/>
  <c r="Q30" i="25"/>
  <c r="P30" i="25"/>
  <c r="E30" i="25"/>
  <c r="U29" i="25"/>
  <c r="S29" i="25"/>
  <c r="R29" i="25"/>
  <c r="Q29" i="25"/>
  <c r="P29" i="25"/>
  <c r="E29" i="25"/>
  <c r="T29" i="25" s="1"/>
  <c r="S28" i="25"/>
  <c r="R28" i="25"/>
  <c r="Q28" i="25"/>
  <c r="P28" i="25"/>
  <c r="E28" i="25"/>
  <c r="O26" i="25"/>
  <c r="N26" i="25"/>
  <c r="M26" i="25"/>
  <c r="L26" i="25"/>
  <c r="K26" i="25"/>
  <c r="J26" i="25"/>
  <c r="I26" i="25"/>
  <c r="H26" i="25"/>
  <c r="R26" i="25" s="1"/>
  <c r="G26" i="25"/>
  <c r="F26" i="25"/>
  <c r="C26" i="25"/>
  <c r="B26" i="25"/>
  <c r="T25" i="25"/>
  <c r="S25" i="25"/>
  <c r="R25" i="25"/>
  <c r="Q25" i="25"/>
  <c r="P25" i="25"/>
  <c r="E25" i="25"/>
  <c r="U25" i="25" s="1"/>
  <c r="S24" i="25"/>
  <c r="R24" i="25"/>
  <c r="Q24" i="25"/>
  <c r="P24" i="25"/>
  <c r="E24" i="25"/>
  <c r="U24" i="25" s="1"/>
  <c r="S23" i="25"/>
  <c r="R23" i="25"/>
  <c r="Q23" i="25"/>
  <c r="P23" i="25"/>
  <c r="E23" i="25"/>
  <c r="U22" i="25"/>
  <c r="S22" i="25"/>
  <c r="R22" i="25"/>
  <c r="Q22" i="25"/>
  <c r="P22" i="25"/>
  <c r="E22" i="25"/>
  <c r="T22" i="25" s="1"/>
  <c r="U21" i="25"/>
  <c r="T21" i="25"/>
  <c r="S21" i="25"/>
  <c r="R21" i="25"/>
  <c r="Q21" i="25"/>
  <c r="P21" i="25"/>
  <c r="E21" i="25"/>
  <c r="S20" i="25"/>
  <c r="R20" i="25"/>
  <c r="Q20" i="25"/>
  <c r="P20" i="25"/>
  <c r="E20" i="25"/>
  <c r="U20" i="25" s="1"/>
  <c r="S19" i="25"/>
  <c r="R19" i="25"/>
  <c r="Q19" i="25"/>
  <c r="P19" i="25"/>
  <c r="E19" i="25"/>
  <c r="U19" i="25" s="1"/>
  <c r="S17" i="25"/>
  <c r="O17" i="25"/>
  <c r="N17" i="25"/>
  <c r="M17" i="25"/>
  <c r="L17" i="25"/>
  <c r="K17" i="25"/>
  <c r="J17" i="25"/>
  <c r="I17" i="25"/>
  <c r="H17" i="25"/>
  <c r="R17" i="25" s="1"/>
  <c r="G17" i="25"/>
  <c r="F17" i="25"/>
  <c r="C17" i="25"/>
  <c r="B17" i="25"/>
  <c r="U16" i="25"/>
  <c r="T16" i="25"/>
  <c r="S16" i="25"/>
  <c r="R16" i="25"/>
  <c r="Q16" i="25"/>
  <c r="P16" i="25"/>
  <c r="E16" i="25"/>
  <c r="U15" i="25"/>
  <c r="S15" i="25"/>
  <c r="R15" i="25"/>
  <c r="Q15" i="25"/>
  <c r="P15" i="25"/>
  <c r="E15" i="25"/>
  <c r="T15" i="25" s="1"/>
  <c r="T14" i="25"/>
  <c r="S14" i="25"/>
  <c r="R14" i="25"/>
  <c r="Q14" i="25"/>
  <c r="P14" i="25"/>
  <c r="E14" i="25"/>
  <c r="U14" i="25" s="1"/>
  <c r="S13" i="25"/>
  <c r="R13" i="25"/>
  <c r="Q13" i="25"/>
  <c r="P13" i="25"/>
  <c r="E13" i="25"/>
  <c r="U13" i="25" s="1"/>
  <c r="S12" i="25"/>
  <c r="R12" i="25"/>
  <c r="Q12" i="25"/>
  <c r="P12" i="25"/>
  <c r="E12" i="25"/>
  <c r="U11" i="25"/>
  <c r="T11" i="25"/>
  <c r="S11" i="25"/>
  <c r="R11" i="25"/>
  <c r="Q11" i="25"/>
  <c r="P11" i="25"/>
  <c r="E11" i="25"/>
  <c r="S10" i="25"/>
  <c r="R10" i="25"/>
  <c r="Q10" i="25"/>
  <c r="U10" i="25" s="1"/>
  <c r="P10" i="25"/>
  <c r="T10" i="25" s="1"/>
  <c r="E10" i="25"/>
  <c r="S9" i="25"/>
  <c r="R9" i="25"/>
  <c r="Q9" i="25"/>
  <c r="P9" i="25"/>
  <c r="E9" i="25"/>
  <c r="T9" i="25" s="1"/>
  <c r="U96" i="24"/>
  <c r="S96" i="24"/>
  <c r="R96" i="24"/>
  <c r="Q96" i="24"/>
  <c r="P96" i="24"/>
  <c r="E96" i="24"/>
  <c r="T96" i="24" s="1"/>
  <c r="U95" i="24"/>
  <c r="S95" i="24"/>
  <c r="R95" i="24"/>
  <c r="Q95" i="24"/>
  <c r="P95" i="24"/>
  <c r="E95" i="24"/>
  <c r="T95" i="24" s="1"/>
  <c r="S94" i="24"/>
  <c r="R94" i="24"/>
  <c r="Q94" i="24"/>
  <c r="P94" i="24"/>
  <c r="E94" i="24"/>
  <c r="U94" i="24" s="1"/>
  <c r="S93" i="24"/>
  <c r="R93" i="24"/>
  <c r="Q93" i="24"/>
  <c r="P93" i="24"/>
  <c r="E93" i="24"/>
  <c r="U93" i="24" s="1"/>
  <c r="S92" i="24"/>
  <c r="R92" i="24"/>
  <c r="Q92" i="24"/>
  <c r="P92" i="24"/>
  <c r="E92" i="24"/>
  <c r="U91" i="24"/>
  <c r="T91" i="24"/>
  <c r="S91" i="24"/>
  <c r="R91" i="24"/>
  <c r="Q91" i="24"/>
  <c r="P91" i="24"/>
  <c r="E91" i="24"/>
  <c r="S90" i="24"/>
  <c r="R90" i="24"/>
  <c r="Q90" i="24"/>
  <c r="P90" i="24"/>
  <c r="E90" i="24"/>
  <c r="T90" i="24" s="1"/>
  <c r="S89" i="24"/>
  <c r="R89" i="24"/>
  <c r="Q89" i="24"/>
  <c r="P89" i="24"/>
  <c r="E89" i="24"/>
  <c r="U88" i="24"/>
  <c r="T88" i="24"/>
  <c r="S88" i="24"/>
  <c r="R88" i="24"/>
  <c r="Q88" i="24"/>
  <c r="P88" i="24"/>
  <c r="E88" i="24"/>
  <c r="O75" i="24"/>
  <c r="N75" i="24"/>
  <c r="M75" i="24"/>
  <c r="L75" i="24"/>
  <c r="K75" i="24"/>
  <c r="J75" i="24"/>
  <c r="I75" i="24"/>
  <c r="H75" i="24"/>
  <c r="G75" i="24"/>
  <c r="F75" i="24"/>
  <c r="C75" i="24"/>
  <c r="B75" i="24"/>
  <c r="O74" i="24"/>
  <c r="N74" i="24"/>
  <c r="M74" i="24"/>
  <c r="L74" i="24"/>
  <c r="K74" i="24"/>
  <c r="J74" i="24"/>
  <c r="I74" i="24"/>
  <c r="H74" i="24"/>
  <c r="G74" i="24"/>
  <c r="F74" i="24"/>
  <c r="C74" i="24"/>
  <c r="B74" i="24"/>
  <c r="E74" i="24" s="1"/>
  <c r="O73" i="24"/>
  <c r="N73" i="24"/>
  <c r="M73" i="24"/>
  <c r="L73" i="24"/>
  <c r="K73" i="24"/>
  <c r="J73" i="24"/>
  <c r="I73" i="24"/>
  <c r="H73" i="24"/>
  <c r="G73" i="24"/>
  <c r="F73" i="24"/>
  <c r="C73" i="24"/>
  <c r="E73" i="24" s="1"/>
  <c r="B73" i="24"/>
  <c r="U72" i="24"/>
  <c r="T72" i="24"/>
  <c r="S72" i="24"/>
  <c r="R72" i="24"/>
  <c r="Q72" i="24"/>
  <c r="P72" i="24"/>
  <c r="E72" i="24"/>
  <c r="S71" i="24"/>
  <c r="R71" i="24"/>
  <c r="Q71" i="24"/>
  <c r="P71" i="24"/>
  <c r="E71" i="24"/>
  <c r="O69" i="24"/>
  <c r="N69" i="24"/>
  <c r="M69" i="24"/>
  <c r="L69" i="24"/>
  <c r="K69" i="24"/>
  <c r="J69" i="24"/>
  <c r="I69" i="24"/>
  <c r="H69" i="24"/>
  <c r="G69" i="24"/>
  <c r="F69" i="24"/>
  <c r="C69" i="24"/>
  <c r="B69" i="24"/>
  <c r="O68" i="24"/>
  <c r="N68" i="24"/>
  <c r="M68" i="24"/>
  <c r="L68" i="24"/>
  <c r="K68" i="24"/>
  <c r="J68" i="24"/>
  <c r="I68" i="24"/>
  <c r="H68" i="24"/>
  <c r="G68" i="24"/>
  <c r="F68" i="24"/>
  <c r="C68" i="24"/>
  <c r="B68" i="24"/>
  <c r="E68" i="24" s="1"/>
  <c r="S67" i="24"/>
  <c r="R67" i="24"/>
  <c r="Q67" i="24"/>
  <c r="P67" i="24"/>
  <c r="E67" i="24"/>
  <c r="S66" i="24"/>
  <c r="R66" i="24"/>
  <c r="Q66" i="24"/>
  <c r="P66" i="24"/>
  <c r="E66" i="24"/>
  <c r="U65" i="24"/>
  <c r="S65" i="24"/>
  <c r="R65" i="24"/>
  <c r="Q65" i="24"/>
  <c r="P65" i="24"/>
  <c r="E65" i="24"/>
  <c r="T65" i="24" s="1"/>
  <c r="S64" i="24"/>
  <c r="R64" i="24"/>
  <c r="Q64" i="24"/>
  <c r="P64" i="24"/>
  <c r="E64" i="24"/>
  <c r="T64" i="24" s="1"/>
  <c r="S63" i="24"/>
  <c r="R63" i="24"/>
  <c r="Q63" i="24"/>
  <c r="P63" i="24"/>
  <c r="E63" i="24"/>
  <c r="U63" i="24" s="1"/>
  <c r="O61" i="24"/>
  <c r="N61" i="24"/>
  <c r="M61" i="24"/>
  <c r="L61" i="24"/>
  <c r="K61" i="24"/>
  <c r="J61" i="24"/>
  <c r="I61" i="24"/>
  <c r="S61" i="24" s="1"/>
  <c r="H61" i="24"/>
  <c r="R61" i="24" s="1"/>
  <c r="C61" i="24"/>
  <c r="B61" i="24"/>
  <c r="S60" i="24"/>
  <c r="R60" i="24"/>
  <c r="Q60" i="24"/>
  <c r="P60" i="24"/>
  <c r="E60" i="24"/>
  <c r="S59" i="24"/>
  <c r="R59" i="24"/>
  <c r="Q59" i="24"/>
  <c r="P59" i="24"/>
  <c r="E59" i="24"/>
  <c r="T59" i="24" s="1"/>
  <c r="S58" i="24"/>
  <c r="R58" i="24"/>
  <c r="Q58" i="24"/>
  <c r="P58" i="24"/>
  <c r="E58" i="24"/>
  <c r="S57" i="24"/>
  <c r="R57" i="24"/>
  <c r="Q57" i="24"/>
  <c r="P57" i="24"/>
  <c r="E57" i="24"/>
  <c r="U57" i="24" s="1"/>
  <c r="O55" i="24"/>
  <c r="N55" i="24"/>
  <c r="M55" i="24"/>
  <c r="L55" i="24"/>
  <c r="K55" i="24"/>
  <c r="J55" i="24"/>
  <c r="I55" i="24"/>
  <c r="S55" i="24" s="1"/>
  <c r="H55" i="24"/>
  <c r="G55" i="24"/>
  <c r="F55" i="24"/>
  <c r="C55" i="24"/>
  <c r="B55" i="24"/>
  <c r="T54" i="24"/>
  <c r="S54" i="24"/>
  <c r="R54" i="24"/>
  <c r="Q54" i="24"/>
  <c r="P54" i="24"/>
  <c r="E54" i="24"/>
  <c r="U54" i="24" s="1"/>
  <c r="S53" i="24"/>
  <c r="R53" i="24"/>
  <c r="Q53" i="24"/>
  <c r="P53" i="24"/>
  <c r="E53" i="24"/>
  <c r="S52" i="24"/>
  <c r="R52" i="24"/>
  <c r="Q52" i="24"/>
  <c r="P52" i="24"/>
  <c r="E52" i="24"/>
  <c r="T52" i="24" s="1"/>
  <c r="S51" i="24"/>
  <c r="R51" i="24"/>
  <c r="Q51" i="24"/>
  <c r="P51" i="24"/>
  <c r="E51" i="24"/>
  <c r="U51" i="24" s="1"/>
  <c r="S50" i="24"/>
  <c r="R50" i="24"/>
  <c r="Q50" i="24"/>
  <c r="P50" i="24"/>
  <c r="E50" i="24"/>
  <c r="U50" i="24" s="1"/>
  <c r="S49" i="24"/>
  <c r="R49" i="24"/>
  <c r="Q49" i="24"/>
  <c r="P49" i="24"/>
  <c r="E49" i="24"/>
  <c r="S48" i="24"/>
  <c r="R48" i="24"/>
  <c r="Q48" i="24"/>
  <c r="P48" i="24"/>
  <c r="E48" i="24"/>
  <c r="U48" i="24" s="1"/>
  <c r="U47" i="24"/>
  <c r="S47" i="24"/>
  <c r="R47" i="24"/>
  <c r="Q47" i="24"/>
  <c r="P47" i="24"/>
  <c r="E47" i="24"/>
  <c r="T47" i="24" s="1"/>
  <c r="T46" i="24"/>
  <c r="S46" i="24"/>
  <c r="R46" i="24"/>
  <c r="Q46" i="24"/>
  <c r="P46" i="24"/>
  <c r="E46" i="24"/>
  <c r="U46" i="24" s="1"/>
  <c r="S45" i="24"/>
  <c r="R45" i="24"/>
  <c r="Q45" i="24"/>
  <c r="P45" i="24"/>
  <c r="E45" i="24"/>
  <c r="S44" i="24"/>
  <c r="R44" i="24"/>
  <c r="Q44" i="24"/>
  <c r="P44" i="24"/>
  <c r="E44" i="24"/>
  <c r="T44" i="24" s="1"/>
  <c r="O42" i="24"/>
  <c r="N42" i="24"/>
  <c r="M42" i="24"/>
  <c r="L42" i="24"/>
  <c r="K42" i="24"/>
  <c r="J42" i="24"/>
  <c r="I42" i="24"/>
  <c r="H42" i="24"/>
  <c r="R42" i="24" s="1"/>
  <c r="G42" i="24"/>
  <c r="F42" i="24"/>
  <c r="C42" i="24"/>
  <c r="B42" i="24"/>
  <c r="S41" i="24"/>
  <c r="R41" i="24"/>
  <c r="Q41" i="24"/>
  <c r="P41" i="24"/>
  <c r="E41" i="24"/>
  <c r="S40" i="24"/>
  <c r="R40" i="24"/>
  <c r="Q40" i="24"/>
  <c r="P40" i="24"/>
  <c r="E40" i="24"/>
  <c r="U40" i="24" s="1"/>
  <c r="S39" i="24"/>
  <c r="R39" i="24"/>
  <c r="Q39" i="24"/>
  <c r="P39" i="24"/>
  <c r="E39" i="24"/>
  <c r="U39" i="24" s="1"/>
  <c r="S38" i="24"/>
  <c r="R38" i="24"/>
  <c r="Q38" i="24"/>
  <c r="P38" i="24"/>
  <c r="E38" i="24"/>
  <c r="S37" i="24"/>
  <c r="R37" i="24"/>
  <c r="Q37" i="24"/>
  <c r="P37" i="24"/>
  <c r="E37" i="24"/>
  <c r="O35" i="24"/>
  <c r="N35" i="24"/>
  <c r="M35" i="24"/>
  <c r="L35" i="24"/>
  <c r="K35" i="24"/>
  <c r="J35" i="24"/>
  <c r="I35" i="24"/>
  <c r="H35" i="24"/>
  <c r="G35" i="24"/>
  <c r="F35" i="24"/>
  <c r="C35" i="24"/>
  <c r="B35" i="24"/>
  <c r="S34" i="24"/>
  <c r="R34" i="24"/>
  <c r="Q34" i="24"/>
  <c r="U34" i="24" s="1"/>
  <c r="P34" i="24"/>
  <c r="E34" i="24"/>
  <c r="T34" i="24" s="1"/>
  <c r="O32" i="24"/>
  <c r="N32" i="24"/>
  <c r="M32" i="24"/>
  <c r="L32" i="24"/>
  <c r="K32" i="24"/>
  <c r="J32" i="24"/>
  <c r="I32" i="24"/>
  <c r="S32" i="24" s="1"/>
  <c r="H32" i="24"/>
  <c r="R32" i="24" s="1"/>
  <c r="G32" i="24"/>
  <c r="F32" i="24"/>
  <c r="C32" i="24"/>
  <c r="B32" i="24"/>
  <c r="E32" i="24" s="1"/>
  <c r="U31" i="24"/>
  <c r="S31" i="24"/>
  <c r="R31" i="24"/>
  <c r="Q31" i="24"/>
  <c r="P31" i="24"/>
  <c r="E31" i="24"/>
  <c r="T31" i="24" s="1"/>
  <c r="U30" i="24"/>
  <c r="S30" i="24"/>
  <c r="R30" i="24"/>
  <c r="Q30" i="24"/>
  <c r="P30" i="24"/>
  <c r="E30" i="24"/>
  <c r="T30" i="24" s="1"/>
  <c r="S29" i="24"/>
  <c r="R29" i="24"/>
  <c r="Q29" i="24"/>
  <c r="P29" i="24"/>
  <c r="E29" i="24"/>
  <c r="U29" i="24" s="1"/>
  <c r="U28" i="24"/>
  <c r="S28" i="24"/>
  <c r="R28" i="24"/>
  <c r="Q28" i="24"/>
  <c r="P28" i="24"/>
  <c r="E28" i="24"/>
  <c r="T28" i="24" s="1"/>
  <c r="O26" i="24"/>
  <c r="N26" i="24"/>
  <c r="M26" i="24"/>
  <c r="L26" i="24"/>
  <c r="K26" i="24"/>
  <c r="J26" i="24"/>
  <c r="I26" i="24"/>
  <c r="S26" i="24" s="1"/>
  <c r="H26" i="24"/>
  <c r="R26" i="24" s="1"/>
  <c r="G26" i="24"/>
  <c r="F26" i="24"/>
  <c r="C26" i="24"/>
  <c r="B26" i="24"/>
  <c r="S25" i="24"/>
  <c r="R25" i="24"/>
  <c r="Q25" i="24"/>
  <c r="P25" i="24"/>
  <c r="E25" i="24"/>
  <c r="T25" i="24" s="1"/>
  <c r="U24" i="24"/>
  <c r="S24" i="24"/>
  <c r="R24" i="24"/>
  <c r="Q24" i="24"/>
  <c r="P24" i="24"/>
  <c r="E24" i="24"/>
  <c r="T24" i="24" s="1"/>
  <c r="S23" i="24"/>
  <c r="R23" i="24"/>
  <c r="Q23" i="24"/>
  <c r="P23" i="24"/>
  <c r="E23" i="24"/>
  <c r="S22" i="24"/>
  <c r="R22" i="24"/>
  <c r="Q22" i="24"/>
  <c r="P22" i="24"/>
  <c r="E22" i="24"/>
  <c r="S21" i="24"/>
  <c r="R21" i="24"/>
  <c r="Q21" i="24"/>
  <c r="P21" i="24"/>
  <c r="E21" i="24"/>
  <c r="T21" i="24" s="1"/>
  <c r="U20" i="24"/>
  <c r="T20" i="24"/>
  <c r="S20" i="24"/>
  <c r="R20" i="24"/>
  <c r="Q20" i="24"/>
  <c r="P20" i="24"/>
  <c r="E20" i="24"/>
  <c r="U19" i="24"/>
  <c r="T19" i="24"/>
  <c r="S19" i="24"/>
  <c r="R19" i="24"/>
  <c r="Q19" i="24"/>
  <c r="P19" i="24"/>
  <c r="E19" i="24"/>
  <c r="O17" i="24"/>
  <c r="N17" i="24"/>
  <c r="M17" i="24"/>
  <c r="L17" i="24"/>
  <c r="K17" i="24"/>
  <c r="J17" i="24"/>
  <c r="I17" i="24"/>
  <c r="Q17" i="24" s="1"/>
  <c r="H17" i="24"/>
  <c r="G17" i="24"/>
  <c r="F17" i="24"/>
  <c r="E17" i="24"/>
  <c r="C17" i="24"/>
  <c r="B17" i="24"/>
  <c r="T16" i="24"/>
  <c r="S16" i="24"/>
  <c r="R16" i="24"/>
  <c r="Q16" i="24"/>
  <c r="P16" i="24"/>
  <c r="E16" i="24"/>
  <c r="U16" i="24" s="1"/>
  <c r="S15" i="24"/>
  <c r="R15" i="24"/>
  <c r="Q15" i="24"/>
  <c r="P15" i="24"/>
  <c r="E15" i="24"/>
  <c r="U14" i="24"/>
  <c r="T14" i="24"/>
  <c r="S14" i="24"/>
  <c r="R14" i="24"/>
  <c r="Q14" i="24"/>
  <c r="P14" i="24"/>
  <c r="E14" i="24"/>
  <c r="S13" i="24"/>
  <c r="R13" i="24"/>
  <c r="Q13" i="24"/>
  <c r="P13" i="24"/>
  <c r="E13" i="24"/>
  <c r="T13" i="24" s="1"/>
  <c r="S12" i="24"/>
  <c r="R12" i="24"/>
  <c r="Q12" i="24"/>
  <c r="P12" i="24"/>
  <c r="E12" i="24"/>
  <c r="S11" i="24"/>
  <c r="R11" i="24"/>
  <c r="Q11" i="24"/>
  <c r="P11" i="24"/>
  <c r="E11" i="24"/>
  <c r="U11" i="24" s="1"/>
  <c r="S10" i="24"/>
  <c r="R10" i="24"/>
  <c r="Q10" i="24"/>
  <c r="P10" i="24"/>
  <c r="E10" i="24"/>
  <c r="U9" i="24"/>
  <c r="T9" i="24"/>
  <c r="S9" i="24"/>
  <c r="R9" i="24"/>
  <c r="Q9" i="24"/>
  <c r="P9" i="24"/>
  <c r="E9" i="24"/>
  <c r="U96" i="23"/>
  <c r="T96" i="23"/>
  <c r="S96" i="23"/>
  <c r="R96" i="23"/>
  <c r="Q96" i="23"/>
  <c r="P96" i="23"/>
  <c r="E96" i="23"/>
  <c r="S95" i="23"/>
  <c r="R95" i="23"/>
  <c r="Q95" i="23"/>
  <c r="P95" i="23"/>
  <c r="E95" i="23"/>
  <c r="U95" i="23" s="1"/>
  <c r="U94" i="23"/>
  <c r="S94" i="23"/>
  <c r="R94" i="23"/>
  <c r="Q94" i="23"/>
  <c r="P94" i="23"/>
  <c r="E94" i="23"/>
  <c r="T94" i="23" s="1"/>
  <c r="S93" i="23"/>
  <c r="R93" i="23"/>
  <c r="Q93" i="23"/>
  <c r="P93" i="23"/>
  <c r="E93" i="23"/>
  <c r="T93" i="23" s="1"/>
  <c r="S92" i="23"/>
  <c r="R92" i="23"/>
  <c r="Q92" i="23"/>
  <c r="P92" i="23"/>
  <c r="E92" i="23"/>
  <c r="U92" i="23" s="1"/>
  <c r="S91" i="23"/>
  <c r="R91" i="23"/>
  <c r="Q91" i="23"/>
  <c r="P91" i="23"/>
  <c r="E91" i="23"/>
  <c r="U91" i="23" s="1"/>
  <c r="S90" i="23"/>
  <c r="R90" i="23"/>
  <c r="Q90" i="23"/>
  <c r="P90" i="23"/>
  <c r="E90" i="23"/>
  <c r="T90" i="23" s="1"/>
  <c r="S89" i="23"/>
  <c r="R89" i="23"/>
  <c r="Q89" i="23"/>
  <c r="P89" i="23"/>
  <c r="E89" i="23"/>
  <c r="U89" i="23" s="1"/>
  <c r="S88" i="23"/>
  <c r="R88" i="23"/>
  <c r="Q88" i="23"/>
  <c r="P88" i="23"/>
  <c r="E88" i="23"/>
  <c r="O75" i="23"/>
  <c r="N75" i="23"/>
  <c r="M75" i="23"/>
  <c r="L75" i="23"/>
  <c r="K75" i="23"/>
  <c r="J75" i="23"/>
  <c r="I75" i="23"/>
  <c r="H75" i="23"/>
  <c r="G75" i="23"/>
  <c r="F75" i="23"/>
  <c r="C75" i="23"/>
  <c r="B75" i="23"/>
  <c r="S74" i="23"/>
  <c r="R74" i="23"/>
  <c r="O74" i="23"/>
  <c r="N74" i="23"/>
  <c r="M74" i="23"/>
  <c r="L74" i="23"/>
  <c r="K74" i="23"/>
  <c r="J74" i="23"/>
  <c r="I74" i="23"/>
  <c r="H74" i="23"/>
  <c r="G74" i="23"/>
  <c r="F74" i="23"/>
  <c r="C74" i="23"/>
  <c r="B74" i="23"/>
  <c r="S73" i="23"/>
  <c r="O73" i="23"/>
  <c r="N73" i="23"/>
  <c r="M73" i="23"/>
  <c r="L73" i="23"/>
  <c r="K73" i="23"/>
  <c r="J73" i="23"/>
  <c r="I73" i="23"/>
  <c r="Q73" i="23" s="1"/>
  <c r="H73" i="23"/>
  <c r="R73" i="23" s="1"/>
  <c r="G73" i="23"/>
  <c r="F73" i="23"/>
  <c r="C73" i="23"/>
  <c r="B73" i="23"/>
  <c r="S72" i="23"/>
  <c r="R72" i="23"/>
  <c r="Q72" i="23"/>
  <c r="P72" i="23"/>
  <c r="E72" i="23"/>
  <c r="S71" i="23"/>
  <c r="R71" i="23"/>
  <c r="Q71" i="23"/>
  <c r="P71" i="23"/>
  <c r="E71" i="23"/>
  <c r="U71" i="23" s="1"/>
  <c r="O69" i="23"/>
  <c r="N69" i="23"/>
  <c r="M69" i="23"/>
  <c r="L69" i="23"/>
  <c r="K69" i="23"/>
  <c r="J69" i="23"/>
  <c r="I69" i="23"/>
  <c r="H69" i="23"/>
  <c r="G69" i="23"/>
  <c r="F69" i="23"/>
  <c r="C69" i="23"/>
  <c r="B69" i="23"/>
  <c r="O68" i="23"/>
  <c r="N68" i="23"/>
  <c r="M68" i="23"/>
  <c r="L68" i="23"/>
  <c r="K68" i="23"/>
  <c r="J68" i="23"/>
  <c r="I68" i="23"/>
  <c r="H68" i="23"/>
  <c r="R68" i="23" s="1"/>
  <c r="G68" i="23"/>
  <c r="F68" i="23"/>
  <c r="C68" i="23"/>
  <c r="B68" i="23"/>
  <c r="S67" i="23"/>
  <c r="R67" i="23"/>
  <c r="Q67" i="23"/>
  <c r="P67" i="23"/>
  <c r="E67" i="23"/>
  <c r="U67" i="23" s="1"/>
  <c r="U66" i="23"/>
  <c r="T66" i="23"/>
  <c r="S66" i="23"/>
  <c r="R66" i="23"/>
  <c r="Q66" i="23"/>
  <c r="P66" i="23"/>
  <c r="E66" i="23"/>
  <c r="S65" i="23"/>
  <c r="R65" i="23"/>
  <c r="Q65" i="23"/>
  <c r="P65" i="23"/>
  <c r="E65" i="23"/>
  <c r="U65" i="23" s="1"/>
  <c r="S64" i="23"/>
  <c r="R64" i="23"/>
  <c r="Q64" i="23"/>
  <c r="P64" i="23"/>
  <c r="E64" i="23"/>
  <c r="U63" i="23"/>
  <c r="T63" i="23"/>
  <c r="S63" i="23"/>
  <c r="R63" i="23"/>
  <c r="Q63" i="23"/>
  <c r="P63" i="23"/>
  <c r="E63" i="23"/>
  <c r="O61" i="23"/>
  <c r="N61" i="23"/>
  <c r="M61" i="23"/>
  <c r="L61" i="23"/>
  <c r="K61" i="23"/>
  <c r="J61" i="23"/>
  <c r="I61" i="23"/>
  <c r="S61" i="23" s="1"/>
  <c r="H61" i="23"/>
  <c r="R61" i="23" s="1"/>
  <c r="C61" i="23"/>
  <c r="B61" i="23"/>
  <c r="S60" i="23"/>
  <c r="R60" i="23"/>
  <c r="Q60" i="23"/>
  <c r="P60" i="23"/>
  <c r="E60" i="23"/>
  <c r="U60" i="23" s="1"/>
  <c r="S59" i="23"/>
  <c r="R59" i="23"/>
  <c r="Q59" i="23"/>
  <c r="P59" i="23"/>
  <c r="E59" i="23"/>
  <c r="T59" i="23" s="1"/>
  <c r="T58" i="23"/>
  <c r="S58" i="23"/>
  <c r="R58" i="23"/>
  <c r="Q58" i="23"/>
  <c r="P58" i="23"/>
  <c r="E58" i="23"/>
  <c r="U58" i="23" s="1"/>
  <c r="U57" i="23"/>
  <c r="S57" i="23"/>
  <c r="R57" i="23"/>
  <c r="Q57" i="23"/>
  <c r="P57" i="23"/>
  <c r="E57" i="23"/>
  <c r="T57" i="23" s="1"/>
  <c r="O55" i="23"/>
  <c r="N55" i="23"/>
  <c r="M55" i="23"/>
  <c r="L55" i="23"/>
  <c r="K55" i="23"/>
  <c r="J55" i="23"/>
  <c r="I55" i="23"/>
  <c r="S55" i="23" s="1"/>
  <c r="H55" i="23"/>
  <c r="R55" i="23" s="1"/>
  <c r="G55" i="23"/>
  <c r="F55" i="23"/>
  <c r="C55" i="23"/>
  <c r="B55" i="23"/>
  <c r="S54" i="23"/>
  <c r="R54" i="23"/>
  <c r="Q54" i="23"/>
  <c r="P54" i="23"/>
  <c r="E54" i="23"/>
  <c r="S53" i="23"/>
  <c r="R53" i="23"/>
  <c r="Q53" i="23"/>
  <c r="P53" i="23"/>
  <c r="E53" i="23"/>
  <c r="S52" i="23"/>
  <c r="R52" i="23"/>
  <c r="Q52" i="23"/>
  <c r="P52" i="23"/>
  <c r="E52" i="23"/>
  <c r="U52" i="23" s="1"/>
  <c r="U51" i="23"/>
  <c r="T51" i="23"/>
  <c r="S51" i="23"/>
  <c r="R51" i="23"/>
  <c r="Q51" i="23"/>
  <c r="P51" i="23"/>
  <c r="E51" i="23"/>
  <c r="T50" i="23"/>
  <c r="S50" i="23"/>
  <c r="R50" i="23"/>
  <c r="Q50" i="23"/>
  <c r="P50" i="23"/>
  <c r="E50" i="23"/>
  <c r="U50" i="23" s="1"/>
  <c r="S49" i="23"/>
  <c r="R49" i="23"/>
  <c r="Q49" i="23"/>
  <c r="P49" i="23"/>
  <c r="E49" i="23"/>
  <c r="U49" i="23" s="1"/>
  <c r="U48" i="23"/>
  <c r="S48" i="23"/>
  <c r="R48" i="23"/>
  <c r="Q48" i="23"/>
  <c r="P48" i="23"/>
  <c r="E48" i="23"/>
  <c r="T48" i="23" s="1"/>
  <c r="S47" i="23"/>
  <c r="R47" i="23"/>
  <c r="Q47" i="23"/>
  <c r="P47" i="23"/>
  <c r="E47" i="23"/>
  <c r="U46" i="23"/>
  <c r="T46" i="23"/>
  <c r="S46" i="23"/>
  <c r="R46" i="23"/>
  <c r="Q46" i="23"/>
  <c r="P46" i="23"/>
  <c r="E46" i="23"/>
  <c r="S45" i="23"/>
  <c r="R45" i="23"/>
  <c r="Q45" i="23"/>
  <c r="P45" i="23"/>
  <c r="E45" i="23"/>
  <c r="U45" i="23" s="1"/>
  <c r="T44" i="23"/>
  <c r="S44" i="23"/>
  <c r="R44" i="23"/>
  <c r="Q44" i="23"/>
  <c r="P44" i="23"/>
  <c r="E44" i="23"/>
  <c r="U44" i="23" s="1"/>
  <c r="O42" i="23"/>
  <c r="N42" i="23"/>
  <c r="M42" i="23"/>
  <c r="L42" i="23"/>
  <c r="K42" i="23"/>
  <c r="J42" i="23"/>
  <c r="I42" i="23"/>
  <c r="S42" i="23" s="1"/>
  <c r="H42" i="23"/>
  <c r="R42" i="23" s="1"/>
  <c r="G42" i="23"/>
  <c r="F42" i="23"/>
  <c r="C42" i="23"/>
  <c r="B42" i="23"/>
  <c r="S41" i="23"/>
  <c r="R41" i="23"/>
  <c r="Q41" i="23"/>
  <c r="P41" i="23"/>
  <c r="E41" i="23"/>
  <c r="U40" i="23"/>
  <c r="T40" i="23"/>
  <c r="S40" i="23"/>
  <c r="R40" i="23"/>
  <c r="Q40" i="23"/>
  <c r="P40" i="23"/>
  <c r="E40" i="23"/>
  <c r="S39" i="23"/>
  <c r="R39" i="23"/>
  <c r="Q39" i="23"/>
  <c r="P39" i="23"/>
  <c r="E39" i="23"/>
  <c r="U39" i="23" s="1"/>
  <c r="S38" i="23"/>
  <c r="R38" i="23"/>
  <c r="Q38" i="23"/>
  <c r="P38" i="23"/>
  <c r="E38" i="23"/>
  <c r="U37" i="23"/>
  <c r="S37" i="23"/>
  <c r="R37" i="23"/>
  <c r="Q37" i="23"/>
  <c r="P37" i="23"/>
  <c r="E37" i="23"/>
  <c r="S35" i="23"/>
  <c r="O35" i="23"/>
  <c r="N35" i="23"/>
  <c r="M35" i="23"/>
  <c r="L35" i="23"/>
  <c r="K35" i="23"/>
  <c r="J35" i="23"/>
  <c r="I35" i="23"/>
  <c r="H35" i="23"/>
  <c r="G35" i="23"/>
  <c r="F35" i="23"/>
  <c r="C35" i="23"/>
  <c r="B35" i="23"/>
  <c r="S34" i="23"/>
  <c r="R34" i="23"/>
  <c r="Q34" i="23"/>
  <c r="P34" i="23"/>
  <c r="E34" i="23"/>
  <c r="O32" i="23"/>
  <c r="N32" i="23"/>
  <c r="M32" i="23"/>
  <c r="L32" i="23"/>
  <c r="K32" i="23"/>
  <c r="J32" i="23"/>
  <c r="I32" i="23"/>
  <c r="S32" i="23" s="1"/>
  <c r="H32" i="23"/>
  <c r="R32" i="23" s="1"/>
  <c r="G32" i="23"/>
  <c r="F32" i="23"/>
  <c r="C32" i="23"/>
  <c r="B32" i="23"/>
  <c r="S31" i="23"/>
  <c r="R31" i="23"/>
  <c r="Q31" i="23"/>
  <c r="P31" i="23"/>
  <c r="E31" i="23"/>
  <c r="T31" i="23" s="1"/>
  <c r="S30" i="23"/>
  <c r="R30" i="23"/>
  <c r="Q30" i="23"/>
  <c r="P30" i="23"/>
  <c r="E30" i="23"/>
  <c r="T30" i="23" s="1"/>
  <c r="S29" i="23"/>
  <c r="R29" i="23"/>
  <c r="Q29" i="23"/>
  <c r="P29" i="23"/>
  <c r="E29" i="23"/>
  <c r="T28" i="23"/>
  <c r="S28" i="23"/>
  <c r="R28" i="23"/>
  <c r="Q28" i="23"/>
  <c r="P28" i="23"/>
  <c r="E28" i="23"/>
  <c r="U28" i="23" s="1"/>
  <c r="O26" i="23"/>
  <c r="N26" i="23"/>
  <c r="M26" i="23"/>
  <c r="L26" i="23"/>
  <c r="K26" i="23"/>
  <c r="J26" i="23"/>
  <c r="I26" i="23"/>
  <c r="S26" i="23" s="1"/>
  <c r="H26" i="23"/>
  <c r="R26" i="23" s="1"/>
  <c r="G26" i="23"/>
  <c r="F26" i="23"/>
  <c r="C26" i="23"/>
  <c r="B26" i="23"/>
  <c r="T25" i="23"/>
  <c r="S25" i="23"/>
  <c r="R25" i="23"/>
  <c r="Q25" i="23"/>
  <c r="P25" i="23"/>
  <c r="E25" i="23"/>
  <c r="U25" i="23" s="1"/>
  <c r="S24" i="23"/>
  <c r="R24" i="23"/>
  <c r="Q24" i="23"/>
  <c r="P24" i="23"/>
  <c r="E24" i="23"/>
  <c r="S23" i="23"/>
  <c r="R23" i="23"/>
  <c r="Q23" i="23"/>
  <c r="P23" i="23"/>
  <c r="E23" i="23"/>
  <c r="S22" i="23"/>
  <c r="R22" i="23"/>
  <c r="Q22" i="23"/>
  <c r="P22" i="23"/>
  <c r="E22" i="23"/>
  <c r="U22" i="23" s="1"/>
  <c r="S21" i="23"/>
  <c r="R21" i="23"/>
  <c r="Q21" i="23"/>
  <c r="P21" i="23"/>
  <c r="E21" i="23"/>
  <c r="S20" i="23"/>
  <c r="R20" i="23"/>
  <c r="Q20" i="23"/>
  <c r="P20" i="23"/>
  <c r="E20" i="23"/>
  <c r="T20" i="23" s="1"/>
  <c r="U19" i="23"/>
  <c r="T19" i="23"/>
  <c r="S19" i="23"/>
  <c r="R19" i="23"/>
  <c r="Q19" i="23"/>
  <c r="P19" i="23"/>
  <c r="E19" i="23"/>
  <c r="O17" i="23"/>
  <c r="N17" i="23"/>
  <c r="M17" i="23"/>
  <c r="L17" i="23"/>
  <c r="K17" i="23"/>
  <c r="J17" i="23"/>
  <c r="I17" i="23"/>
  <c r="H17" i="23"/>
  <c r="R17" i="23" s="1"/>
  <c r="G17" i="23"/>
  <c r="F17" i="23"/>
  <c r="C17" i="23"/>
  <c r="B17" i="23"/>
  <c r="E17" i="23" s="1"/>
  <c r="S16" i="23"/>
  <c r="R16" i="23"/>
  <c r="Q16" i="23"/>
  <c r="P16" i="23"/>
  <c r="E16" i="23"/>
  <c r="U16" i="23" s="1"/>
  <c r="S15" i="23"/>
  <c r="R15" i="23"/>
  <c r="Q15" i="23"/>
  <c r="P15" i="23"/>
  <c r="E15" i="23"/>
  <c r="S14" i="23"/>
  <c r="R14" i="23"/>
  <c r="Q14" i="23"/>
  <c r="P14" i="23"/>
  <c r="E14" i="23"/>
  <c r="U14" i="23" s="1"/>
  <c r="S13" i="23"/>
  <c r="R13" i="23"/>
  <c r="Q13" i="23"/>
  <c r="P13" i="23"/>
  <c r="E13" i="23"/>
  <c r="T13" i="23" s="1"/>
  <c r="U12" i="23"/>
  <c r="T12" i="23"/>
  <c r="S12" i="23"/>
  <c r="R12" i="23"/>
  <c r="Q12" i="23"/>
  <c r="P12" i="23"/>
  <c r="E12" i="23"/>
  <c r="U11" i="23"/>
  <c r="T11" i="23"/>
  <c r="S11" i="23"/>
  <c r="R11" i="23"/>
  <c r="Q11" i="23"/>
  <c r="P11" i="23"/>
  <c r="E11" i="23"/>
  <c r="S10" i="23"/>
  <c r="R10" i="23"/>
  <c r="Q10" i="23"/>
  <c r="P10" i="23"/>
  <c r="E10" i="23"/>
  <c r="T10" i="23" s="1"/>
  <c r="S9" i="23"/>
  <c r="R9" i="23"/>
  <c r="Q9" i="23"/>
  <c r="P9" i="23"/>
  <c r="E9" i="23"/>
  <c r="S96" i="22"/>
  <c r="R96" i="22"/>
  <c r="Q96" i="22"/>
  <c r="P96" i="22"/>
  <c r="E96" i="22"/>
  <c r="U96" i="22" s="1"/>
  <c r="U95" i="22"/>
  <c r="S95" i="22"/>
  <c r="R95" i="22"/>
  <c r="Q95" i="22"/>
  <c r="P95" i="22"/>
  <c r="E95" i="22"/>
  <c r="T95" i="22" s="1"/>
  <c r="S94" i="22"/>
  <c r="R94" i="22"/>
  <c r="Q94" i="22"/>
  <c r="P94" i="22"/>
  <c r="E94" i="22"/>
  <c r="U94" i="22" s="1"/>
  <c r="S93" i="22"/>
  <c r="R93" i="22"/>
  <c r="Q93" i="22"/>
  <c r="P93" i="22"/>
  <c r="E93" i="22"/>
  <c r="U93" i="22" s="1"/>
  <c r="U92" i="22"/>
  <c r="T92" i="22"/>
  <c r="S92" i="22"/>
  <c r="R92" i="22"/>
  <c r="Q92" i="22"/>
  <c r="P92" i="22"/>
  <c r="E92" i="22"/>
  <c r="S91" i="22"/>
  <c r="R91" i="22"/>
  <c r="Q91" i="22"/>
  <c r="P91" i="22"/>
  <c r="E91" i="22"/>
  <c r="S90" i="22"/>
  <c r="R90" i="22"/>
  <c r="Q90" i="22"/>
  <c r="P90" i="22"/>
  <c r="E90" i="22"/>
  <c r="S89" i="22"/>
  <c r="R89" i="22"/>
  <c r="Q89" i="22"/>
  <c r="P89" i="22"/>
  <c r="E89" i="22"/>
  <c r="T89" i="22" s="1"/>
  <c r="U88" i="22"/>
  <c r="T88" i="22"/>
  <c r="S88" i="22"/>
  <c r="R88" i="22"/>
  <c r="Q88" i="22"/>
  <c r="P88" i="22"/>
  <c r="E88" i="22"/>
  <c r="O75" i="22"/>
  <c r="N75" i="22"/>
  <c r="M75" i="22"/>
  <c r="L75" i="22"/>
  <c r="K75" i="22"/>
  <c r="J75" i="22"/>
  <c r="I75" i="22"/>
  <c r="H75" i="22"/>
  <c r="G75" i="22"/>
  <c r="F75" i="22"/>
  <c r="C75" i="22"/>
  <c r="B75" i="22"/>
  <c r="O74" i="22"/>
  <c r="N74" i="22"/>
  <c r="M74" i="22"/>
  <c r="L74" i="22"/>
  <c r="K74" i="22"/>
  <c r="S74" i="22" s="1"/>
  <c r="J74" i="22"/>
  <c r="I74" i="22"/>
  <c r="H74" i="22"/>
  <c r="R74" i="22" s="1"/>
  <c r="G74" i="22"/>
  <c r="F74" i="22"/>
  <c r="C74" i="22"/>
  <c r="B74" i="22"/>
  <c r="E74" i="22" s="1"/>
  <c r="O73" i="22"/>
  <c r="N73" i="22"/>
  <c r="M73" i="22"/>
  <c r="L73" i="22"/>
  <c r="K73" i="22"/>
  <c r="J73" i="22"/>
  <c r="I73" i="22"/>
  <c r="S73" i="22" s="1"/>
  <c r="H73" i="22"/>
  <c r="R73" i="22" s="1"/>
  <c r="G73" i="22"/>
  <c r="F73" i="22"/>
  <c r="C73" i="22"/>
  <c r="B73" i="22"/>
  <c r="E73" i="22" s="1"/>
  <c r="T72" i="22"/>
  <c r="S72" i="22"/>
  <c r="R72" i="22"/>
  <c r="Q72" i="22"/>
  <c r="P72" i="22"/>
  <c r="E72" i="22"/>
  <c r="U72" i="22" s="1"/>
  <c r="S71" i="22"/>
  <c r="R71" i="22"/>
  <c r="Q71" i="22"/>
  <c r="U71" i="22" s="1"/>
  <c r="P71" i="22"/>
  <c r="E71" i="22"/>
  <c r="O69" i="22"/>
  <c r="N69" i="22"/>
  <c r="M69" i="22"/>
  <c r="L69" i="22"/>
  <c r="K69" i="22"/>
  <c r="J69" i="22"/>
  <c r="I69" i="22"/>
  <c r="H69" i="22"/>
  <c r="G69" i="22"/>
  <c r="F69" i="22"/>
  <c r="C69" i="22"/>
  <c r="B69" i="22"/>
  <c r="O68" i="22"/>
  <c r="N68" i="22"/>
  <c r="M68" i="22"/>
  <c r="L68" i="22"/>
  <c r="K68" i="22"/>
  <c r="J68" i="22"/>
  <c r="I68" i="22"/>
  <c r="S68" i="22" s="1"/>
  <c r="H68" i="22"/>
  <c r="R68" i="22" s="1"/>
  <c r="G68" i="22"/>
  <c r="F68" i="22"/>
  <c r="C68" i="22"/>
  <c r="B68" i="22"/>
  <c r="S67" i="22"/>
  <c r="R67" i="22"/>
  <c r="Q67" i="22"/>
  <c r="P67" i="22"/>
  <c r="E67" i="22"/>
  <c r="U67" i="22" s="1"/>
  <c r="S66" i="22"/>
  <c r="R66" i="22"/>
  <c r="Q66" i="22"/>
  <c r="P66" i="22"/>
  <c r="E66" i="22"/>
  <c r="T65" i="22"/>
  <c r="S65" i="22"/>
  <c r="R65" i="22"/>
  <c r="Q65" i="22"/>
  <c r="P65" i="22"/>
  <c r="E65" i="22"/>
  <c r="U65" i="22" s="1"/>
  <c r="S64" i="22"/>
  <c r="R64" i="22"/>
  <c r="Q64" i="22"/>
  <c r="P64" i="22"/>
  <c r="E64" i="22"/>
  <c r="U64" i="22" s="1"/>
  <c r="S63" i="22"/>
  <c r="R63" i="22"/>
  <c r="Q63" i="22"/>
  <c r="P63" i="22"/>
  <c r="E63" i="22"/>
  <c r="O61" i="22"/>
  <c r="N61" i="22"/>
  <c r="M61" i="22"/>
  <c r="L61" i="22"/>
  <c r="K61" i="22"/>
  <c r="J61" i="22"/>
  <c r="I61" i="22"/>
  <c r="S61" i="22" s="1"/>
  <c r="H61" i="22"/>
  <c r="R61" i="22" s="1"/>
  <c r="C61" i="22"/>
  <c r="B61" i="22"/>
  <c r="S60" i="22"/>
  <c r="R60" i="22"/>
  <c r="Q60" i="22"/>
  <c r="P60" i="22"/>
  <c r="E60" i="22"/>
  <c r="U60" i="22" s="1"/>
  <c r="S59" i="22"/>
  <c r="R59" i="22"/>
  <c r="Q59" i="22"/>
  <c r="P59" i="22"/>
  <c r="E59" i="22"/>
  <c r="U59" i="22" s="1"/>
  <c r="S58" i="22"/>
  <c r="R58" i="22"/>
  <c r="Q58" i="22"/>
  <c r="P58" i="22"/>
  <c r="E58" i="22"/>
  <c r="U58" i="22" s="1"/>
  <c r="S57" i="22"/>
  <c r="R57" i="22"/>
  <c r="Q57" i="22"/>
  <c r="P57" i="22"/>
  <c r="E57" i="22"/>
  <c r="T57" i="22" s="1"/>
  <c r="O55" i="22"/>
  <c r="N55" i="22"/>
  <c r="M55" i="22"/>
  <c r="L55" i="22"/>
  <c r="K55" i="22"/>
  <c r="J55" i="22"/>
  <c r="I55" i="22"/>
  <c r="S55" i="22" s="1"/>
  <c r="H55" i="22"/>
  <c r="R55" i="22" s="1"/>
  <c r="G55" i="22"/>
  <c r="F55" i="22"/>
  <c r="C55" i="22"/>
  <c r="B55" i="22"/>
  <c r="S54" i="22"/>
  <c r="R54" i="22"/>
  <c r="Q54" i="22"/>
  <c r="P54" i="22"/>
  <c r="E54" i="22"/>
  <c r="S53" i="22"/>
  <c r="R53" i="22"/>
  <c r="Q53" i="22"/>
  <c r="P53" i="22"/>
  <c r="E53" i="22"/>
  <c r="S52" i="22"/>
  <c r="R52" i="22"/>
  <c r="Q52" i="22"/>
  <c r="P52" i="22"/>
  <c r="E52" i="22"/>
  <c r="U52" i="22" s="1"/>
  <c r="U51" i="22"/>
  <c r="S51" i="22"/>
  <c r="R51" i="22"/>
  <c r="Q51" i="22"/>
  <c r="P51" i="22"/>
  <c r="E51" i="22"/>
  <c r="T51" i="22" s="1"/>
  <c r="S50" i="22"/>
  <c r="R50" i="22"/>
  <c r="Q50" i="22"/>
  <c r="P50" i="22"/>
  <c r="E50" i="22"/>
  <c r="U50" i="22" s="1"/>
  <c r="U49" i="22"/>
  <c r="S49" i="22"/>
  <c r="R49" i="22"/>
  <c r="Q49" i="22"/>
  <c r="P49" i="22"/>
  <c r="E49" i="22"/>
  <c r="T49" i="22" s="1"/>
  <c r="S48" i="22"/>
  <c r="R48" i="22"/>
  <c r="Q48" i="22"/>
  <c r="P48" i="22"/>
  <c r="E48" i="22"/>
  <c r="U48" i="22" s="1"/>
  <c r="S47" i="22"/>
  <c r="R47" i="22"/>
  <c r="Q47" i="22"/>
  <c r="P47" i="22"/>
  <c r="E47" i="22"/>
  <c r="S46" i="22"/>
  <c r="R46" i="22"/>
  <c r="Q46" i="22"/>
  <c r="P46" i="22"/>
  <c r="E46" i="22"/>
  <c r="T46" i="22" s="1"/>
  <c r="U45" i="22"/>
  <c r="S45" i="22"/>
  <c r="R45" i="22"/>
  <c r="Q45" i="22"/>
  <c r="P45" i="22"/>
  <c r="E45" i="22"/>
  <c r="S44" i="22"/>
  <c r="R44" i="22"/>
  <c r="Q44" i="22"/>
  <c r="P44" i="22"/>
  <c r="E44" i="22"/>
  <c r="U44" i="22" s="1"/>
  <c r="O42" i="22"/>
  <c r="N42" i="22"/>
  <c r="M42" i="22"/>
  <c r="L42" i="22"/>
  <c r="K42" i="22"/>
  <c r="J42" i="22"/>
  <c r="I42" i="22"/>
  <c r="S42" i="22" s="1"/>
  <c r="H42" i="22"/>
  <c r="G42" i="22"/>
  <c r="F42" i="22"/>
  <c r="C42" i="22"/>
  <c r="B42" i="22"/>
  <c r="U41" i="22"/>
  <c r="T41" i="22"/>
  <c r="S41" i="22"/>
  <c r="R41" i="22"/>
  <c r="Q41" i="22"/>
  <c r="P41" i="22"/>
  <c r="E41" i="22"/>
  <c r="T40" i="22"/>
  <c r="S40" i="22"/>
  <c r="R40" i="22"/>
  <c r="Q40" i="22"/>
  <c r="P40" i="22"/>
  <c r="E40" i="22"/>
  <c r="U40" i="22" s="1"/>
  <c r="T39" i="22"/>
  <c r="S39" i="22"/>
  <c r="R39" i="22"/>
  <c r="Q39" i="22"/>
  <c r="P39" i="22"/>
  <c r="E39" i="22"/>
  <c r="U39" i="22" s="1"/>
  <c r="S38" i="22"/>
  <c r="R38" i="22"/>
  <c r="Q38" i="22"/>
  <c r="P38" i="22"/>
  <c r="E38" i="22"/>
  <c r="S37" i="22"/>
  <c r="R37" i="22"/>
  <c r="Q37" i="22"/>
  <c r="U37" i="22" s="1"/>
  <c r="P37" i="22"/>
  <c r="T37" i="22" s="1"/>
  <c r="E37" i="22"/>
  <c r="O35" i="22"/>
  <c r="N35" i="22"/>
  <c r="M35" i="22"/>
  <c r="L35" i="22"/>
  <c r="K35" i="22"/>
  <c r="J35" i="22"/>
  <c r="I35" i="22"/>
  <c r="H35" i="22"/>
  <c r="G35" i="22"/>
  <c r="F35" i="22"/>
  <c r="C35" i="22"/>
  <c r="B35" i="22"/>
  <c r="E35" i="22" s="1"/>
  <c r="S34" i="22"/>
  <c r="R34" i="22"/>
  <c r="Q34" i="22"/>
  <c r="U34" i="22" s="1"/>
  <c r="P34" i="22"/>
  <c r="T34" i="22" s="1"/>
  <c r="E34" i="22"/>
  <c r="O32" i="22"/>
  <c r="N32" i="22"/>
  <c r="M32" i="22"/>
  <c r="L32" i="22"/>
  <c r="K32" i="22"/>
  <c r="J32" i="22"/>
  <c r="I32" i="22"/>
  <c r="S32" i="22" s="1"/>
  <c r="H32" i="22"/>
  <c r="R32" i="22" s="1"/>
  <c r="G32" i="22"/>
  <c r="F32" i="22"/>
  <c r="C32" i="22"/>
  <c r="B32" i="22"/>
  <c r="U31" i="22"/>
  <c r="T31" i="22"/>
  <c r="S31" i="22"/>
  <c r="R31" i="22"/>
  <c r="Q31" i="22"/>
  <c r="P31" i="22"/>
  <c r="E31" i="22"/>
  <c r="S30" i="22"/>
  <c r="R30" i="22"/>
  <c r="Q30" i="22"/>
  <c r="P30" i="22"/>
  <c r="E30" i="22"/>
  <c r="S29" i="22"/>
  <c r="R29" i="22"/>
  <c r="Q29" i="22"/>
  <c r="P29" i="22"/>
  <c r="E29" i="22"/>
  <c r="U29" i="22" s="1"/>
  <c r="S28" i="22"/>
  <c r="R28" i="22"/>
  <c r="Q28" i="22"/>
  <c r="P28" i="22"/>
  <c r="E28" i="22"/>
  <c r="O26" i="22"/>
  <c r="N26" i="22"/>
  <c r="M26" i="22"/>
  <c r="L26" i="22"/>
  <c r="K26" i="22"/>
  <c r="J26" i="22"/>
  <c r="I26" i="22"/>
  <c r="H26" i="22"/>
  <c r="P26" i="22" s="1"/>
  <c r="G26" i="22"/>
  <c r="F26" i="22"/>
  <c r="C26" i="22"/>
  <c r="B26" i="22"/>
  <c r="S25" i="22"/>
  <c r="R25" i="22"/>
  <c r="Q25" i="22"/>
  <c r="P25" i="22"/>
  <c r="E25" i="22"/>
  <c r="T25" i="22" s="1"/>
  <c r="T24" i="22"/>
  <c r="S24" i="22"/>
  <c r="R24" i="22"/>
  <c r="Q24" i="22"/>
  <c r="P24" i="22"/>
  <c r="E24" i="22"/>
  <c r="U24" i="22" s="1"/>
  <c r="S23" i="22"/>
  <c r="R23" i="22"/>
  <c r="Q23" i="22"/>
  <c r="P23" i="22"/>
  <c r="E23" i="22"/>
  <c r="S22" i="22"/>
  <c r="R22" i="22"/>
  <c r="Q22" i="22"/>
  <c r="P22" i="22"/>
  <c r="E22" i="22"/>
  <c r="U22" i="22" s="1"/>
  <c r="S21" i="22"/>
  <c r="R21" i="22"/>
  <c r="Q21" i="22"/>
  <c r="P21" i="22"/>
  <c r="E21" i="22"/>
  <c r="U21" i="22" s="1"/>
  <c r="U20" i="22"/>
  <c r="T20" i="22"/>
  <c r="S20" i="22"/>
  <c r="R20" i="22"/>
  <c r="Q20" i="22"/>
  <c r="P20" i="22"/>
  <c r="E20" i="22"/>
  <c r="S19" i="22"/>
  <c r="R19" i="22"/>
  <c r="Q19" i="22"/>
  <c r="P19" i="22"/>
  <c r="E19" i="22"/>
  <c r="O17" i="22"/>
  <c r="N17" i="22"/>
  <c r="M17" i="22"/>
  <c r="L17" i="22"/>
  <c r="K17" i="22"/>
  <c r="J17" i="22"/>
  <c r="I17" i="22"/>
  <c r="S17" i="22" s="1"/>
  <c r="H17" i="22"/>
  <c r="R17" i="22" s="1"/>
  <c r="G17" i="22"/>
  <c r="F17" i="22"/>
  <c r="C17" i="22"/>
  <c r="B17" i="22"/>
  <c r="S16" i="22"/>
  <c r="R16" i="22"/>
  <c r="Q16" i="22"/>
  <c r="P16" i="22"/>
  <c r="E16" i="22"/>
  <c r="S15" i="22"/>
  <c r="R15" i="22"/>
  <c r="Q15" i="22"/>
  <c r="P15" i="22"/>
  <c r="E15" i="22"/>
  <c r="U15" i="22" s="1"/>
  <c r="S14" i="22"/>
  <c r="R14" i="22"/>
  <c r="Q14" i="22"/>
  <c r="P14" i="22"/>
  <c r="E14" i="22"/>
  <c r="T14" i="22" s="1"/>
  <c r="S13" i="22"/>
  <c r="R13" i="22"/>
  <c r="Q13" i="22"/>
  <c r="P13" i="22"/>
  <c r="E13" i="22"/>
  <c r="U13" i="22" s="1"/>
  <c r="U12" i="22"/>
  <c r="T12" i="22"/>
  <c r="S12" i="22"/>
  <c r="R12" i="22"/>
  <c r="Q12" i="22"/>
  <c r="P12" i="22"/>
  <c r="E12" i="22"/>
  <c r="S11" i="22"/>
  <c r="R11" i="22"/>
  <c r="Q11" i="22"/>
  <c r="P11" i="22"/>
  <c r="E11" i="22"/>
  <c r="U11" i="22" s="1"/>
  <c r="S10" i="22"/>
  <c r="R10" i="22"/>
  <c r="Q10" i="22"/>
  <c r="U10" i="22" s="1"/>
  <c r="P10" i="22"/>
  <c r="E10" i="22"/>
  <c r="T10" i="22" s="1"/>
  <c r="U9" i="22"/>
  <c r="T9" i="22"/>
  <c r="S9" i="22"/>
  <c r="R9" i="22"/>
  <c r="Q9" i="22"/>
  <c r="P9" i="22"/>
  <c r="E9" i="22"/>
  <c r="S96" i="21"/>
  <c r="R96" i="21"/>
  <c r="Q96" i="21"/>
  <c r="P96" i="21"/>
  <c r="E96" i="21"/>
  <c r="S95" i="21"/>
  <c r="R95" i="21"/>
  <c r="Q95" i="21"/>
  <c r="P95" i="21"/>
  <c r="E95" i="21"/>
  <c r="U95" i="21" s="1"/>
  <c r="S94" i="21"/>
  <c r="R94" i="21"/>
  <c r="Q94" i="21"/>
  <c r="P94" i="21"/>
  <c r="E94" i="21"/>
  <c r="T93" i="21"/>
  <c r="S93" i="21"/>
  <c r="R93" i="21"/>
  <c r="Q93" i="21"/>
  <c r="P93" i="21"/>
  <c r="E93" i="21"/>
  <c r="U93" i="21" s="1"/>
  <c r="S92" i="21"/>
  <c r="R92" i="21"/>
  <c r="Q92" i="21"/>
  <c r="P92" i="21"/>
  <c r="E92" i="21"/>
  <c r="T92" i="21" s="1"/>
  <c r="S91" i="21"/>
  <c r="R91" i="21"/>
  <c r="Q91" i="21"/>
  <c r="P91" i="21"/>
  <c r="E91" i="21"/>
  <c r="U91" i="21" s="1"/>
  <c r="U90" i="21"/>
  <c r="T90" i="21"/>
  <c r="S90" i="21"/>
  <c r="R90" i="21"/>
  <c r="Q90" i="21"/>
  <c r="P90" i="21"/>
  <c r="E90" i="21"/>
  <c r="S89" i="21"/>
  <c r="R89" i="21"/>
  <c r="Q89" i="21"/>
  <c r="P89" i="21"/>
  <c r="E89" i="21"/>
  <c r="S88" i="21"/>
  <c r="R88" i="21"/>
  <c r="Q88" i="21"/>
  <c r="P88" i="21"/>
  <c r="E88" i="21"/>
  <c r="O75" i="21"/>
  <c r="N75" i="21"/>
  <c r="M75" i="21"/>
  <c r="L75" i="21"/>
  <c r="K75" i="21"/>
  <c r="J75" i="21"/>
  <c r="I75" i="21"/>
  <c r="H75" i="21"/>
  <c r="G75" i="21"/>
  <c r="F75" i="21"/>
  <c r="C75" i="21"/>
  <c r="B75" i="21"/>
  <c r="O74" i="21"/>
  <c r="N74" i="21"/>
  <c r="M74" i="21"/>
  <c r="L74" i="21"/>
  <c r="K74" i="21"/>
  <c r="J74" i="21"/>
  <c r="I74" i="21"/>
  <c r="H74" i="21"/>
  <c r="G74" i="21"/>
  <c r="F74" i="21"/>
  <c r="C74" i="21"/>
  <c r="B74" i="21"/>
  <c r="O73" i="21"/>
  <c r="N73" i="21"/>
  <c r="M73" i="21"/>
  <c r="L73" i="21"/>
  <c r="K73" i="21"/>
  <c r="J73" i="21"/>
  <c r="I73" i="21"/>
  <c r="H73" i="21"/>
  <c r="R73" i="21" s="1"/>
  <c r="G73" i="21"/>
  <c r="F73" i="21"/>
  <c r="C73" i="21"/>
  <c r="B73" i="21"/>
  <c r="T72" i="21"/>
  <c r="S72" i="21"/>
  <c r="R72" i="21"/>
  <c r="Q72" i="21"/>
  <c r="P72" i="21"/>
  <c r="E72" i="21"/>
  <c r="U72" i="21" s="1"/>
  <c r="S71" i="21"/>
  <c r="R71" i="21"/>
  <c r="Q71" i="21"/>
  <c r="U71" i="21" s="1"/>
  <c r="P71" i="21"/>
  <c r="T71" i="21" s="1"/>
  <c r="E71" i="21"/>
  <c r="O69" i="21"/>
  <c r="N69" i="21"/>
  <c r="M69" i="21"/>
  <c r="L69" i="21"/>
  <c r="K69" i="21"/>
  <c r="J69" i="21"/>
  <c r="I69" i="21"/>
  <c r="H69" i="21"/>
  <c r="G69" i="21"/>
  <c r="F69" i="21"/>
  <c r="C69" i="21"/>
  <c r="B69" i="21"/>
  <c r="O68" i="21"/>
  <c r="N68" i="21"/>
  <c r="M68" i="21"/>
  <c r="L68" i="21"/>
  <c r="K68" i="21"/>
  <c r="J68" i="21"/>
  <c r="I68" i="21"/>
  <c r="S68" i="21" s="1"/>
  <c r="H68" i="21"/>
  <c r="R68" i="21" s="1"/>
  <c r="G68" i="21"/>
  <c r="F68" i="21"/>
  <c r="C68" i="21"/>
  <c r="B68" i="21"/>
  <c r="E68" i="21" s="1"/>
  <c r="U67" i="21"/>
  <c r="S67" i="21"/>
  <c r="R67" i="21"/>
  <c r="Q67" i="21"/>
  <c r="P67" i="21"/>
  <c r="E67" i="21"/>
  <c r="T67" i="21" s="1"/>
  <c r="U66" i="21"/>
  <c r="S66" i="21"/>
  <c r="R66" i="21"/>
  <c r="Q66" i="21"/>
  <c r="P66" i="21"/>
  <c r="E66" i="21"/>
  <c r="T66" i="21" s="1"/>
  <c r="S65" i="21"/>
  <c r="R65" i="21"/>
  <c r="Q65" i="21"/>
  <c r="P65" i="21"/>
  <c r="E65" i="21"/>
  <c r="S64" i="21"/>
  <c r="R64" i="21"/>
  <c r="Q64" i="21"/>
  <c r="P64" i="21"/>
  <c r="E64" i="21"/>
  <c r="U64" i="21" s="1"/>
  <c r="S63" i="21"/>
  <c r="R63" i="21"/>
  <c r="Q63" i="21"/>
  <c r="P63" i="21"/>
  <c r="E63" i="21"/>
  <c r="U63" i="21" s="1"/>
  <c r="O61" i="21"/>
  <c r="N61" i="21"/>
  <c r="M61" i="21"/>
  <c r="L61" i="21"/>
  <c r="K61" i="21"/>
  <c r="J61" i="21"/>
  <c r="I61" i="21"/>
  <c r="H61" i="21"/>
  <c r="R61" i="21" s="1"/>
  <c r="C61" i="21"/>
  <c r="B61" i="21"/>
  <c r="U60" i="21"/>
  <c r="S60" i="21"/>
  <c r="R60" i="21"/>
  <c r="Q60" i="21"/>
  <c r="P60" i="21"/>
  <c r="E60" i="21"/>
  <c r="T60" i="21" s="1"/>
  <c r="S59" i="21"/>
  <c r="R59" i="21"/>
  <c r="Q59" i="21"/>
  <c r="P59" i="21"/>
  <c r="E59" i="21"/>
  <c r="T58" i="21"/>
  <c r="S58" i="21"/>
  <c r="R58" i="21"/>
  <c r="Q58" i="21"/>
  <c r="P58" i="21"/>
  <c r="E58" i="21"/>
  <c r="U58" i="21" s="1"/>
  <c r="S57" i="21"/>
  <c r="R57" i="21"/>
  <c r="Q57" i="21"/>
  <c r="P57" i="21"/>
  <c r="E57" i="21"/>
  <c r="U57" i="21" s="1"/>
  <c r="O55" i="21"/>
  <c r="N55" i="21"/>
  <c r="M55" i="21"/>
  <c r="L55" i="21"/>
  <c r="K55" i="21"/>
  <c r="J55" i="21"/>
  <c r="I55" i="21"/>
  <c r="H55" i="21"/>
  <c r="G55" i="21"/>
  <c r="F55" i="21"/>
  <c r="C55" i="21"/>
  <c r="B55" i="21"/>
  <c r="E55" i="21" s="1"/>
  <c r="S54" i="21"/>
  <c r="R54" i="21"/>
  <c r="Q54" i="21"/>
  <c r="P54" i="21"/>
  <c r="E54" i="21"/>
  <c r="U54" i="21" s="1"/>
  <c r="S53" i="21"/>
  <c r="R53" i="21"/>
  <c r="Q53" i="21"/>
  <c r="P53" i="21"/>
  <c r="E53" i="21"/>
  <c r="S52" i="21"/>
  <c r="R52" i="21"/>
  <c r="Q52" i="21"/>
  <c r="P52" i="21"/>
  <c r="E52" i="21"/>
  <c r="U52" i="21" s="1"/>
  <c r="S51" i="21"/>
  <c r="R51" i="21"/>
  <c r="Q51" i="21"/>
  <c r="P51" i="21"/>
  <c r="E51" i="21"/>
  <c r="S50" i="21"/>
  <c r="R50" i="21"/>
  <c r="Q50" i="21"/>
  <c r="P50" i="21"/>
  <c r="E50" i="21"/>
  <c r="U50" i="21" s="1"/>
  <c r="U49" i="21"/>
  <c r="T49" i="21"/>
  <c r="S49" i="21"/>
  <c r="R49" i="21"/>
  <c r="Q49" i="21"/>
  <c r="P49" i="21"/>
  <c r="E49" i="21"/>
  <c r="S48" i="21"/>
  <c r="R48" i="21"/>
  <c r="Q48" i="21"/>
  <c r="P48" i="21"/>
  <c r="E48" i="21"/>
  <c r="U48" i="21" s="1"/>
  <c r="S47" i="21"/>
  <c r="R47" i="21"/>
  <c r="Q47" i="21"/>
  <c r="P47" i="21"/>
  <c r="E47" i="21"/>
  <c r="T47" i="21" s="1"/>
  <c r="S46" i="21"/>
  <c r="R46" i="21"/>
  <c r="Q46" i="21"/>
  <c r="P46" i="21"/>
  <c r="E46" i="21"/>
  <c r="S45" i="21"/>
  <c r="R45" i="21"/>
  <c r="Q45" i="21"/>
  <c r="P45" i="21"/>
  <c r="E45" i="21"/>
  <c r="S44" i="21"/>
  <c r="R44" i="21"/>
  <c r="Q44" i="21"/>
  <c r="P44" i="21"/>
  <c r="E44" i="21"/>
  <c r="U44" i="21" s="1"/>
  <c r="O42" i="21"/>
  <c r="N42" i="21"/>
  <c r="M42" i="21"/>
  <c r="L42" i="21"/>
  <c r="K42" i="21"/>
  <c r="J42" i="21"/>
  <c r="I42" i="21"/>
  <c r="H42" i="21"/>
  <c r="G42" i="21"/>
  <c r="F42" i="21"/>
  <c r="C42" i="21"/>
  <c r="B42" i="21"/>
  <c r="S41" i="21"/>
  <c r="R41" i="21"/>
  <c r="Q41" i="21"/>
  <c r="P41" i="21"/>
  <c r="E41" i="21"/>
  <c r="U41" i="21" s="1"/>
  <c r="S40" i="21"/>
  <c r="R40" i="21"/>
  <c r="Q40" i="21"/>
  <c r="P40" i="21"/>
  <c r="E40" i="21"/>
  <c r="S39" i="21"/>
  <c r="R39" i="21"/>
  <c r="Q39" i="21"/>
  <c r="P39" i="21"/>
  <c r="E39" i="21"/>
  <c r="U39" i="21" s="1"/>
  <c r="T38" i="21"/>
  <c r="S38" i="21"/>
  <c r="R38" i="21"/>
  <c r="Q38" i="21"/>
  <c r="P38" i="21"/>
  <c r="E38" i="21"/>
  <c r="U38" i="21" s="1"/>
  <c r="S37" i="21"/>
  <c r="R37" i="21"/>
  <c r="Q37" i="21"/>
  <c r="P37" i="21"/>
  <c r="T37" i="21" s="1"/>
  <c r="E37" i="21"/>
  <c r="U37" i="21" s="1"/>
  <c r="O35" i="21"/>
  <c r="N35" i="21"/>
  <c r="M35" i="21"/>
  <c r="L35" i="21"/>
  <c r="K35" i="21"/>
  <c r="J35" i="21"/>
  <c r="I35" i="21"/>
  <c r="S35" i="21" s="1"/>
  <c r="H35" i="21"/>
  <c r="G35" i="21"/>
  <c r="F35" i="21"/>
  <c r="C35" i="21"/>
  <c r="B35" i="21"/>
  <c r="T34" i="21"/>
  <c r="S34" i="21"/>
  <c r="R34" i="21"/>
  <c r="Q34" i="21"/>
  <c r="U34" i="21" s="1"/>
  <c r="P34" i="21"/>
  <c r="E34" i="21"/>
  <c r="O32" i="21"/>
  <c r="N32" i="21"/>
  <c r="M32" i="21"/>
  <c r="L32" i="21"/>
  <c r="K32" i="21"/>
  <c r="J32" i="21"/>
  <c r="I32" i="21"/>
  <c r="S32" i="21" s="1"/>
  <c r="H32" i="21"/>
  <c r="G32" i="21"/>
  <c r="F32" i="21"/>
  <c r="C32" i="21"/>
  <c r="B32" i="21"/>
  <c r="U31" i="21"/>
  <c r="S31" i="21"/>
  <c r="R31" i="21"/>
  <c r="Q31" i="21"/>
  <c r="P31" i="21"/>
  <c r="E31" i="21"/>
  <c r="T31" i="21" s="1"/>
  <c r="S30" i="21"/>
  <c r="R30" i="21"/>
  <c r="Q30" i="21"/>
  <c r="P30" i="21"/>
  <c r="E30" i="21"/>
  <c r="T30" i="21" s="1"/>
  <c r="S29" i="21"/>
  <c r="R29" i="21"/>
  <c r="Q29" i="21"/>
  <c r="P29" i="21"/>
  <c r="E29" i="21"/>
  <c r="U29" i="21" s="1"/>
  <c r="S28" i="21"/>
  <c r="R28" i="21"/>
  <c r="Q28" i="21"/>
  <c r="P28" i="21"/>
  <c r="E28" i="21"/>
  <c r="O26" i="21"/>
  <c r="N26" i="21"/>
  <c r="M26" i="21"/>
  <c r="L26" i="21"/>
  <c r="K26" i="21"/>
  <c r="J26" i="21"/>
  <c r="I26" i="21"/>
  <c r="S26" i="21" s="1"/>
  <c r="H26" i="21"/>
  <c r="R26" i="21" s="1"/>
  <c r="G26" i="21"/>
  <c r="F26" i="21"/>
  <c r="C26" i="21"/>
  <c r="B26" i="21"/>
  <c r="S25" i="21"/>
  <c r="R25" i="21"/>
  <c r="Q25" i="21"/>
  <c r="P25" i="21"/>
  <c r="E25" i="21"/>
  <c r="S24" i="21"/>
  <c r="R24" i="21"/>
  <c r="Q24" i="21"/>
  <c r="P24" i="21"/>
  <c r="E24" i="21"/>
  <c r="U24" i="21" s="1"/>
  <c r="S23" i="21"/>
  <c r="R23" i="21"/>
  <c r="Q23" i="21"/>
  <c r="P23" i="21"/>
  <c r="E23" i="21"/>
  <c r="T23" i="21" s="1"/>
  <c r="S22" i="21"/>
  <c r="R22" i="21"/>
  <c r="Q22" i="21"/>
  <c r="P22" i="21"/>
  <c r="E22" i="21"/>
  <c r="U21" i="21"/>
  <c r="T21" i="21"/>
  <c r="S21" i="21"/>
  <c r="R21" i="21"/>
  <c r="Q21" i="21"/>
  <c r="P21" i="21"/>
  <c r="E21" i="21"/>
  <c r="U20" i="21"/>
  <c r="S20" i="21"/>
  <c r="R20" i="21"/>
  <c r="Q20" i="21"/>
  <c r="P20" i="21"/>
  <c r="E20" i="21"/>
  <c r="T20" i="21" s="1"/>
  <c r="U19" i="21"/>
  <c r="T19" i="21"/>
  <c r="S19" i="21"/>
  <c r="R19" i="21"/>
  <c r="Q19" i="21"/>
  <c r="P19" i="21"/>
  <c r="E19" i="21"/>
  <c r="O17" i="21"/>
  <c r="N17" i="21"/>
  <c r="M17" i="21"/>
  <c r="L17" i="21"/>
  <c r="K17" i="21"/>
  <c r="J17" i="21"/>
  <c r="I17" i="21"/>
  <c r="H17" i="21"/>
  <c r="G17" i="21"/>
  <c r="F17" i="21"/>
  <c r="C17" i="21"/>
  <c r="B17" i="21"/>
  <c r="E17" i="21" s="1"/>
  <c r="U16" i="21"/>
  <c r="T16" i="21"/>
  <c r="S16" i="21"/>
  <c r="R16" i="21"/>
  <c r="Q16" i="21"/>
  <c r="P16" i="21"/>
  <c r="E16" i="21"/>
  <c r="U15" i="21"/>
  <c r="T15" i="21"/>
  <c r="S15" i="21"/>
  <c r="R15" i="21"/>
  <c r="Q15" i="21"/>
  <c r="P15" i="21"/>
  <c r="E15" i="21"/>
  <c r="S14" i="21"/>
  <c r="R14" i="21"/>
  <c r="Q14" i="21"/>
  <c r="P14" i="21"/>
  <c r="E14" i="21"/>
  <c r="S13" i="21"/>
  <c r="R13" i="21"/>
  <c r="Q13" i="21"/>
  <c r="P13" i="21"/>
  <c r="E13" i="21"/>
  <c r="U13" i="21" s="1"/>
  <c r="S12" i="21"/>
  <c r="R12" i="21"/>
  <c r="Q12" i="21"/>
  <c r="P12" i="21"/>
  <c r="E12" i="21"/>
  <c r="T12" i="21" s="1"/>
  <c r="T11" i="21"/>
  <c r="S11" i="21"/>
  <c r="R11" i="21"/>
  <c r="Q11" i="21"/>
  <c r="P11" i="21"/>
  <c r="E11" i="21"/>
  <c r="U11" i="21" s="1"/>
  <c r="S10" i="21"/>
  <c r="R10" i="21"/>
  <c r="Q10" i="21"/>
  <c r="U10" i="21" s="1"/>
  <c r="P10" i="21"/>
  <c r="E10" i="21"/>
  <c r="T10" i="21" s="1"/>
  <c r="U9" i="21"/>
  <c r="T9" i="21"/>
  <c r="S9" i="21"/>
  <c r="R9" i="21"/>
  <c r="Q9" i="21"/>
  <c r="P9" i="21"/>
  <c r="E9" i="21"/>
  <c r="S96" i="20"/>
  <c r="R96" i="20"/>
  <c r="Q96" i="20"/>
  <c r="P96" i="20"/>
  <c r="E96" i="20"/>
  <c r="U96" i="20" s="1"/>
  <c r="S95" i="20"/>
  <c r="R95" i="20"/>
  <c r="Q95" i="20"/>
  <c r="P95" i="20"/>
  <c r="E95" i="20"/>
  <c r="S94" i="20"/>
  <c r="R94" i="20"/>
  <c r="Q94" i="20"/>
  <c r="P94" i="20"/>
  <c r="E94" i="20"/>
  <c r="S93" i="20"/>
  <c r="R93" i="20"/>
  <c r="Q93" i="20"/>
  <c r="P93" i="20"/>
  <c r="E93" i="20"/>
  <c r="U93" i="20" s="1"/>
  <c r="U92" i="20"/>
  <c r="S92" i="20"/>
  <c r="R92" i="20"/>
  <c r="Q92" i="20"/>
  <c r="P92" i="20"/>
  <c r="E92" i="20"/>
  <c r="T92" i="20" s="1"/>
  <c r="S91" i="20"/>
  <c r="R91" i="20"/>
  <c r="Q91" i="20"/>
  <c r="P91" i="20"/>
  <c r="E91" i="20"/>
  <c r="S90" i="20"/>
  <c r="R90" i="20"/>
  <c r="Q90" i="20"/>
  <c r="P90" i="20"/>
  <c r="E90" i="20"/>
  <c r="U90" i="20" s="1"/>
  <c r="S89" i="20"/>
  <c r="R89" i="20"/>
  <c r="Q89" i="20"/>
  <c r="P89" i="20"/>
  <c r="E89" i="20"/>
  <c r="U88" i="20"/>
  <c r="T88" i="20"/>
  <c r="S88" i="20"/>
  <c r="R88" i="20"/>
  <c r="Q88" i="20"/>
  <c r="P88" i="20"/>
  <c r="E88" i="20"/>
  <c r="O75" i="20"/>
  <c r="N75" i="20"/>
  <c r="M75" i="20"/>
  <c r="L75" i="20"/>
  <c r="K75" i="20"/>
  <c r="J75" i="20"/>
  <c r="I75" i="20"/>
  <c r="H75" i="20"/>
  <c r="G75" i="20"/>
  <c r="F75" i="20"/>
  <c r="C75" i="20"/>
  <c r="B75" i="20"/>
  <c r="O74" i="20"/>
  <c r="N74" i="20"/>
  <c r="M74" i="20"/>
  <c r="L74" i="20"/>
  <c r="K74" i="20"/>
  <c r="J74" i="20"/>
  <c r="R74" i="20" s="1"/>
  <c r="I74" i="20"/>
  <c r="H74" i="20"/>
  <c r="G74" i="20"/>
  <c r="F74" i="20"/>
  <c r="C74" i="20"/>
  <c r="B74" i="20"/>
  <c r="O73" i="20"/>
  <c r="N73" i="20"/>
  <c r="M73" i="20"/>
  <c r="L73" i="20"/>
  <c r="K73" i="20"/>
  <c r="S73" i="20" s="1"/>
  <c r="J73" i="20"/>
  <c r="I73" i="20"/>
  <c r="H73" i="20"/>
  <c r="G73" i="20"/>
  <c r="F73" i="20"/>
  <c r="C73" i="20"/>
  <c r="B73" i="20"/>
  <c r="E73" i="20" s="1"/>
  <c r="U72" i="20"/>
  <c r="T72" i="20"/>
  <c r="S72" i="20"/>
  <c r="R72" i="20"/>
  <c r="Q72" i="20"/>
  <c r="P72" i="20"/>
  <c r="E72" i="20"/>
  <c r="S71" i="20"/>
  <c r="R71" i="20"/>
  <c r="Q71" i="20"/>
  <c r="P71" i="20"/>
  <c r="E71" i="20"/>
  <c r="O69" i="20"/>
  <c r="N69" i="20"/>
  <c r="M69" i="20"/>
  <c r="L69" i="20"/>
  <c r="K69" i="20"/>
  <c r="J69" i="20"/>
  <c r="I69" i="20"/>
  <c r="H69" i="20"/>
  <c r="G69" i="20"/>
  <c r="F69" i="20"/>
  <c r="C69" i="20"/>
  <c r="B69" i="20"/>
  <c r="O68" i="20"/>
  <c r="N68" i="20"/>
  <c r="M68" i="20"/>
  <c r="L68" i="20"/>
  <c r="K68" i="20"/>
  <c r="J68" i="20"/>
  <c r="I68" i="20"/>
  <c r="Q68" i="20" s="1"/>
  <c r="H68" i="20"/>
  <c r="R68" i="20" s="1"/>
  <c r="G68" i="20"/>
  <c r="F68" i="20"/>
  <c r="C68" i="20"/>
  <c r="B68" i="20"/>
  <c r="S67" i="20"/>
  <c r="R67" i="20"/>
  <c r="Q67" i="20"/>
  <c r="P67" i="20"/>
  <c r="E67" i="20"/>
  <c r="U66" i="20"/>
  <c r="T66" i="20"/>
  <c r="S66" i="20"/>
  <c r="R66" i="20"/>
  <c r="Q66" i="20"/>
  <c r="P66" i="20"/>
  <c r="E66" i="20"/>
  <c r="S65" i="20"/>
  <c r="R65" i="20"/>
  <c r="Q65" i="20"/>
  <c r="P65" i="20"/>
  <c r="E65" i="20"/>
  <c r="U65" i="20" s="1"/>
  <c r="S64" i="20"/>
  <c r="R64" i="20"/>
  <c r="Q64" i="20"/>
  <c r="P64" i="20"/>
  <c r="E64" i="20"/>
  <c r="U64" i="20" s="1"/>
  <c r="S63" i="20"/>
  <c r="R63" i="20"/>
  <c r="Q63" i="20"/>
  <c r="P63" i="20"/>
  <c r="E63" i="20"/>
  <c r="O61" i="20"/>
  <c r="N61" i="20"/>
  <c r="M61" i="20"/>
  <c r="L61" i="20"/>
  <c r="K61" i="20"/>
  <c r="J61" i="20"/>
  <c r="I61" i="20"/>
  <c r="S61" i="20" s="1"/>
  <c r="H61" i="20"/>
  <c r="R61" i="20" s="1"/>
  <c r="C61" i="20"/>
  <c r="B61" i="20"/>
  <c r="S60" i="20"/>
  <c r="R60" i="20"/>
  <c r="Q60" i="20"/>
  <c r="P60" i="20"/>
  <c r="E60" i="20"/>
  <c r="T60" i="20" s="1"/>
  <c r="T59" i="20"/>
  <c r="S59" i="20"/>
  <c r="R59" i="20"/>
  <c r="Q59" i="20"/>
  <c r="P59" i="20"/>
  <c r="E59" i="20"/>
  <c r="U59" i="20" s="1"/>
  <c r="U58" i="20"/>
  <c r="T58" i="20"/>
  <c r="S58" i="20"/>
  <c r="R58" i="20"/>
  <c r="Q58" i="20"/>
  <c r="P58" i="20"/>
  <c r="E58" i="20"/>
  <c r="S57" i="20"/>
  <c r="R57" i="20"/>
  <c r="Q57" i="20"/>
  <c r="P57" i="20"/>
  <c r="E57" i="20"/>
  <c r="U57" i="20" s="1"/>
  <c r="O55" i="20"/>
  <c r="N55" i="20"/>
  <c r="M55" i="20"/>
  <c r="L55" i="20"/>
  <c r="K55" i="20"/>
  <c r="J55" i="20"/>
  <c r="I55" i="20"/>
  <c r="H55" i="20"/>
  <c r="G55" i="20"/>
  <c r="F55" i="20"/>
  <c r="C55" i="20"/>
  <c r="B55" i="20"/>
  <c r="S54" i="20"/>
  <c r="R54" i="20"/>
  <c r="Q54" i="20"/>
  <c r="P54" i="20"/>
  <c r="E54" i="20"/>
  <c r="T53" i="20"/>
  <c r="S53" i="20"/>
  <c r="R53" i="20"/>
  <c r="Q53" i="20"/>
  <c r="U53" i="20" s="1"/>
  <c r="P53" i="20"/>
  <c r="E53" i="20"/>
  <c r="S52" i="20"/>
  <c r="R52" i="20"/>
  <c r="Q52" i="20"/>
  <c r="P52" i="20"/>
  <c r="E52" i="20"/>
  <c r="U52" i="20" s="1"/>
  <c r="S51" i="20"/>
  <c r="R51" i="20"/>
  <c r="Q51" i="20"/>
  <c r="P51" i="20"/>
  <c r="E51" i="20"/>
  <c r="S50" i="20"/>
  <c r="R50" i="20"/>
  <c r="Q50" i="20"/>
  <c r="P50" i="20"/>
  <c r="E50" i="20"/>
  <c r="U50" i="20" s="1"/>
  <c r="S49" i="20"/>
  <c r="R49" i="20"/>
  <c r="Q49" i="20"/>
  <c r="P49" i="20"/>
  <c r="E49" i="20"/>
  <c r="T49" i="20" s="1"/>
  <c r="S48" i="20"/>
  <c r="R48" i="20"/>
  <c r="Q48" i="20"/>
  <c r="P48" i="20"/>
  <c r="E48" i="20"/>
  <c r="U48" i="20" s="1"/>
  <c r="S47" i="20"/>
  <c r="R47" i="20"/>
  <c r="Q47" i="20"/>
  <c r="P47" i="20"/>
  <c r="E47" i="20"/>
  <c r="U47" i="20" s="1"/>
  <c r="U46" i="20"/>
  <c r="T46" i="20"/>
  <c r="S46" i="20"/>
  <c r="R46" i="20"/>
  <c r="Q46" i="20"/>
  <c r="P46" i="20"/>
  <c r="E46" i="20"/>
  <c r="U45" i="20"/>
  <c r="T45" i="20"/>
  <c r="S45" i="20"/>
  <c r="R45" i="20"/>
  <c r="Q45" i="20"/>
  <c r="P45" i="20"/>
  <c r="E45" i="20"/>
  <c r="T44" i="20"/>
  <c r="S44" i="20"/>
  <c r="R44" i="20"/>
  <c r="Q44" i="20"/>
  <c r="P44" i="20"/>
  <c r="E44" i="20"/>
  <c r="U44" i="20" s="1"/>
  <c r="O42" i="20"/>
  <c r="N42" i="20"/>
  <c r="M42" i="20"/>
  <c r="L42" i="20"/>
  <c r="K42" i="20"/>
  <c r="J42" i="20"/>
  <c r="I42" i="20"/>
  <c r="H42" i="20"/>
  <c r="G42" i="20"/>
  <c r="F42" i="20"/>
  <c r="C42" i="20"/>
  <c r="B42" i="20"/>
  <c r="E42" i="20" s="1"/>
  <c r="S41" i="20"/>
  <c r="R41" i="20"/>
  <c r="Q41" i="20"/>
  <c r="P41" i="20"/>
  <c r="E41" i="20"/>
  <c r="S40" i="20"/>
  <c r="R40" i="20"/>
  <c r="Q40" i="20"/>
  <c r="P40" i="20"/>
  <c r="E40" i="20"/>
  <c r="S39" i="20"/>
  <c r="R39" i="20"/>
  <c r="Q39" i="20"/>
  <c r="P39" i="20"/>
  <c r="E39" i="20"/>
  <c r="U39" i="20" s="1"/>
  <c r="S38" i="20"/>
  <c r="R38" i="20"/>
  <c r="Q38" i="20"/>
  <c r="U38" i="20" s="1"/>
  <c r="P38" i="20"/>
  <c r="E38" i="20"/>
  <c r="S37" i="20"/>
  <c r="R37" i="20"/>
  <c r="Q37" i="20"/>
  <c r="P37" i="20"/>
  <c r="E37" i="20"/>
  <c r="O35" i="20"/>
  <c r="N35" i="20"/>
  <c r="M35" i="20"/>
  <c r="L35" i="20"/>
  <c r="K35" i="20"/>
  <c r="Q35" i="20" s="1"/>
  <c r="J35" i="20"/>
  <c r="R35" i="20" s="1"/>
  <c r="I35" i="20"/>
  <c r="H35" i="20"/>
  <c r="G35" i="20"/>
  <c r="F35" i="20"/>
  <c r="C35" i="20"/>
  <c r="B35" i="20"/>
  <c r="T34" i="20"/>
  <c r="S34" i="20"/>
  <c r="R34" i="20"/>
  <c r="Q34" i="20"/>
  <c r="P34" i="20"/>
  <c r="E34" i="20"/>
  <c r="U34" i="20" s="1"/>
  <c r="O32" i="20"/>
  <c r="N32" i="20"/>
  <c r="M32" i="20"/>
  <c r="L32" i="20"/>
  <c r="K32" i="20"/>
  <c r="J32" i="20"/>
  <c r="I32" i="20"/>
  <c r="S32" i="20" s="1"/>
  <c r="H32" i="20"/>
  <c r="R32" i="20" s="1"/>
  <c r="G32" i="20"/>
  <c r="F32" i="20"/>
  <c r="C32" i="20"/>
  <c r="B32" i="20"/>
  <c r="T31" i="20"/>
  <c r="S31" i="20"/>
  <c r="R31" i="20"/>
  <c r="Q31" i="20"/>
  <c r="P31" i="20"/>
  <c r="E31" i="20"/>
  <c r="U31" i="20" s="1"/>
  <c r="S30" i="20"/>
  <c r="R30" i="20"/>
  <c r="Q30" i="20"/>
  <c r="P30" i="20"/>
  <c r="E30" i="20"/>
  <c r="U30" i="20" s="1"/>
  <c r="S29" i="20"/>
  <c r="R29" i="20"/>
  <c r="Q29" i="20"/>
  <c r="P29" i="20"/>
  <c r="E29" i="20"/>
  <c r="T29" i="20" s="1"/>
  <c r="S28" i="20"/>
  <c r="R28" i="20"/>
  <c r="Q28" i="20"/>
  <c r="P28" i="20"/>
  <c r="E28" i="20"/>
  <c r="U28" i="20" s="1"/>
  <c r="O26" i="20"/>
  <c r="N26" i="20"/>
  <c r="M26" i="20"/>
  <c r="L26" i="20"/>
  <c r="K26" i="20"/>
  <c r="J26" i="20"/>
  <c r="I26" i="20"/>
  <c r="S26" i="20" s="1"/>
  <c r="H26" i="20"/>
  <c r="R26" i="20" s="1"/>
  <c r="G26" i="20"/>
  <c r="F26" i="20"/>
  <c r="C26" i="20"/>
  <c r="B26" i="20"/>
  <c r="U25" i="20"/>
  <c r="T25" i="20"/>
  <c r="S25" i="20"/>
  <c r="R25" i="20"/>
  <c r="Q25" i="20"/>
  <c r="P25" i="20"/>
  <c r="E25" i="20"/>
  <c r="U24" i="20"/>
  <c r="T24" i="20"/>
  <c r="S24" i="20"/>
  <c r="R24" i="20"/>
  <c r="Q24" i="20"/>
  <c r="P24" i="20"/>
  <c r="E24" i="20"/>
  <c r="S23" i="20"/>
  <c r="R23" i="20"/>
  <c r="Q23" i="20"/>
  <c r="P23" i="20"/>
  <c r="E23" i="20"/>
  <c r="S22" i="20"/>
  <c r="R22" i="20"/>
  <c r="Q22" i="20"/>
  <c r="P22" i="20"/>
  <c r="E22" i="20"/>
  <c r="U22" i="20" s="1"/>
  <c r="U21" i="20"/>
  <c r="S21" i="20"/>
  <c r="R21" i="20"/>
  <c r="Q21" i="20"/>
  <c r="P21" i="20"/>
  <c r="E21" i="20"/>
  <c r="T21" i="20" s="1"/>
  <c r="T20" i="20"/>
  <c r="S20" i="20"/>
  <c r="R20" i="20"/>
  <c r="Q20" i="20"/>
  <c r="P20" i="20"/>
  <c r="E20" i="20"/>
  <c r="U20" i="20" s="1"/>
  <c r="T19" i="20"/>
  <c r="S19" i="20"/>
  <c r="R19" i="20"/>
  <c r="Q19" i="20"/>
  <c r="P19" i="20"/>
  <c r="E19" i="20"/>
  <c r="U19" i="20" s="1"/>
  <c r="O17" i="20"/>
  <c r="N17" i="20"/>
  <c r="M17" i="20"/>
  <c r="L17" i="20"/>
  <c r="K17" i="20"/>
  <c r="J17" i="20"/>
  <c r="I17" i="20"/>
  <c r="Q17" i="20" s="1"/>
  <c r="H17" i="20"/>
  <c r="G17" i="20"/>
  <c r="F17" i="20"/>
  <c r="C17" i="20"/>
  <c r="B17" i="20"/>
  <c r="E17" i="20" s="1"/>
  <c r="S16" i="20"/>
  <c r="R16" i="20"/>
  <c r="Q16" i="20"/>
  <c r="P16" i="20"/>
  <c r="E16" i="20"/>
  <c r="T16" i="20" s="1"/>
  <c r="S15" i="20"/>
  <c r="R15" i="20"/>
  <c r="Q15" i="20"/>
  <c r="P15" i="20"/>
  <c r="E15" i="20"/>
  <c r="U14" i="20"/>
  <c r="T14" i="20"/>
  <c r="S14" i="20"/>
  <c r="R14" i="20"/>
  <c r="Q14" i="20"/>
  <c r="P14" i="20"/>
  <c r="E14" i="20"/>
  <c r="U13" i="20"/>
  <c r="T13" i="20"/>
  <c r="S13" i="20"/>
  <c r="R13" i="20"/>
  <c r="Q13" i="20"/>
  <c r="P13" i="20"/>
  <c r="E13" i="20"/>
  <c r="S12" i="20"/>
  <c r="R12" i="20"/>
  <c r="Q12" i="20"/>
  <c r="P12" i="20"/>
  <c r="E12" i="20"/>
  <c r="S11" i="20"/>
  <c r="R11" i="20"/>
  <c r="Q11" i="20"/>
  <c r="P11" i="20"/>
  <c r="E11" i="20"/>
  <c r="U11" i="20" s="1"/>
  <c r="U10" i="20"/>
  <c r="S10" i="20"/>
  <c r="R10" i="20"/>
  <c r="Q10" i="20"/>
  <c r="P10" i="20"/>
  <c r="E10" i="20"/>
  <c r="T9" i="20"/>
  <c r="S9" i="20"/>
  <c r="R9" i="20"/>
  <c r="Q9" i="20"/>
  <c r="P9" i="20"/>
  <c r="E9" i="20"/>
  <c r="U9" i="20" s="1"/>
  <c r="S96" i="19"/>
  <c r="R96" i="19"/>
  <c r="Q96" i="19"/>
  <c r="P96" i="19"/>
  <c r="E96" i="19"/>
  <c r="U95" i="19"/>
  <c r="T95" i="19"/>
  <c r="S95" i="19"/>
  <c r="R95" i="19"/>
  <c r="Q95" i="19"/>
  <c r="P95" i="19"/>
  <c r="E95" i="19"/>
  <c r="U94" i="19"/>
  <c r="S94" i="19"/>
  <c r="R94" i="19"/>
  <c r="Q94" i="19"/>
  <c r="P94" i="19"/>
  <c r="E94" i="19"/>
  <c r="T94" i="19" s="1"/>
  <c r="T93" i="19"/>
  <c r="S93" i="19"/>
  <c r="R93" i="19"/>
  <c r="Q93" i="19"/>
  <c r="P93" i="19"/>
  <c r="E93" i="19"/>
  <c r="U93" i="19" s="1"/>
  <c r="S92" i="19"/>
  <c r="R92" i="19"/>
  <c r="Q92" i="19"/>
  <c r="P92" i="19"/>
  <c r="E92" i="19"/>
  <c r="S91" i="19"/>
  <c r="R91" i="19"/>
  <c r="Q91" i="19"/>
  <c r="P91" i="19"/>
  <c r="E91" i="19"/>
  <c r="U91" i="19" s="1"/>
  <c r="U90" i="19"/>
  <c r="S90" i="19"/>
  <c r="R90" i="19"/>
  <c r="Q90" i="19"/>
  <c r="P90" i="19"/>
  <c r="E90" i="19"/>
  <c r="T90" i="19" s="1"/>
  <c r="T89" i="19"/>
  <c r="S89" i="19"/>
  <c r="R89" i="19"/>
  <c r="Q89" i="19"/>
  <c r="P89" i="19"/>
  <c r="E89" i="19"/>
  <c r="U89" i="19" s="1"/>
  <c r="S88" i="19"/>
  <c r="R88" i="19"/>
  <c r="Q88" i="19"/>
  <c r="P88" i="19"/>
  <c r="E88" i="19"/>
  <c r="U88" i="19" s="1"/>
  <c r="O75" i="19"/>
  <c r="N75" i="19"/>
  <c r="M75" i="19"/>
  <c r="L75" i="19"/>
  <c r="K75" i="19"/>
  <c r="J75" i="19"/>
  <c r="I75" i="19"/>
  <c r="H75" i="19"/>
  <c r="G75" i="19"/>
  <c r="F75" i="19"/>
  <c r="C75" i="19"/>
  <c r="B75" i="19"/>
  <c r="O74" i="19"/>
  <c r="N74" i="19"/>
  <c r="M74" i="19"/>
  <c r="L74" i="19"/>
  <c r="K74" i="19"/>
  <c r="J74" i="19"/>
  <c r="R74" i="19" s="1"/>
  <c r="I74" i="19"/>
  <c r="H74" i="19"/>
  <c r="G74" i="19"/>
  <c r="F74" i="19"/>
  <c r="C74" i="19"/>
  <c r="B74" i="19"/>
  <c r="E74" i="19" s="1"/>
  <c r="O73" i="19"/>
  <c r="N73" i="19"/>
  <c r="M73" i="19"/>
  <c r="L73" i="19"/>
  <c r="K73" i="19"/>
  <c r="J73" i="19"/>
  <c r="I73" i="19"/>
  <c r="Q73" i="19" s="1"/>
  <c r="H73" i="19"/>
  <c r="G73" i="19"/>
  <c r="F73" i="19"/>
  <c r="C73" i="19"/>
  <c r="B73" i="19"/>
  <c r="E73" i="19" s="1"/>
  <c r="U72" i="19"/>
  <c r="S72" i="19"/>
  <c r="R72" i="19"/>
  <c r="Q72" i="19"/>
  <c r="P72" i="19"/>
  <c r="E72" i="19"/>
  <c r="T72" i="19" s="1"/>
  <c r="S71" i="19"/>
  <c r="R71" i="19"/>
  <c r="Q71" i="19"/>
  <c r="P71" i="19"/>
  <c r="E71" i="19"/>
  <c r="O69" i="19"/>
  <c r="N69" i="19"/>
  <c r="M69" i="19"/>
  <c r="L69" i="19"/>
  <c r="K69" i="19"/>
  <c r="J69" i="19"/>
  <c r="I69" i="19"/>
  <c r="H69" i="19"/>
  <c r="G69" i="19"/>
  <c r="F69" i="19"/>
  <c r="C69" i="19"/>
  <c r="B69" i="19"/>
  <c r="O68" i="19"/>
  <c r="N68" i="19"/>
  <c r="M68" i="19"/>
  <c r="L68" i="19"/>
  <c r="K68" i="19"/>
  <c r="J68" i="19"/>
  <c r="I68" i="19"/>
  <c r="H68" i="19"/>
  <c r="G68" i="19"/>
  <c r="F68" i="19"/>
  <c r="C68" i="19"/>
  <c r="B68" i="19"/>
  <c r="E68" i="19" s="1"/>
  <c r="U67" i="19"/>
  <c r="S67" i="19"/>
  <c r="R67" i="19"/>
  <c r="Q67" i="19"/>
  <c r="P67" i="19"/>
  <c r="E67" i="19"/>
  <c r="T67" i="19" s="1"/>
  <c r="S66" i="19"/>
  <c r="R66" i="19"/>
  <c r="Q66" i="19"/>
  <c r="P66" i="19"/>
  <c r="E66" i="19"/>
  <c r="U66" i="19" s="1"/>
  <c r="T65" i="19"/>
  <c r="S65" i="19"/>
  <c r="R65" i="19"/>
  <c r="Q65" i="19"/>
  <c r="P65" i="19"/>
  <c r="E65" i="19"/>
  <c r="U65" i="19" s="1"/>
  <c r="S64" i="19"/>
  <c r="R64" i="19"/>
  <c r="Q64" i="19"/>
  <c r="P64" i="19"/>
  <c r="E64" i="19"/>
  <c r="U64" i="19" s="1"/>
  <c r="S63" i="19"/>
  <c r="R63" i="19"/>
  <c r="Q63" i="19"/>
  <c r="P63" i="19"/>
  <c r="E63" i="19"/>
  <c r="O61" i="19"/>
  <c r="N61" i="19"/>
  <c r="M61" i="19"/>
  <c r="L61" i="19"/>
  <c r="K61" i="19"/>
  <c r="J61" i="19"/>
  <c r="I61" i="19"/>
  <c r="S61" i="19" s="1"/>
  <c r="H61" i="19"/>
  <c r="R61" i="19" s="1"/>
  <c r="C61" i="19"/>
  <c r="B61" i="19"/>
  <c r="S60" i="19"/>
  <c r="R60" i="19"/>
  <c r="Q60" i="19"/>
  <c r="P60" i="19"/>
  <c r="E60" i="19"/>
  <c r="S59" i="19"/>
  <c r="R59" i="19"/>
  <c r="Q59" i="19"/>
  <c r="P59" i="19"/>
  <c r="E59" i="19"/>
  <c r="U59" i="19" s="1"/>
  <c r="S58" i="19"/>
  <c r="R58" i="19"/>
  <c r="Q58" i="19"/>
  <c r="P58" i="19"/>
  <c r="E58" i="19"/>
  <c r="T58" i="19" s="1"/>
  <c r="T57" i="19"/>
  <c r="S57" i="19"/>
  <c r="R57" i="19"/>
  <c r="Q57" i="19"/>
  <c r="P57" i="19"/>
  <c r="E57" i="19"/>
  <c r="U57" i="19" s="1"/>
  <c r="O55" i="19"/>
  <c r="N55" i="19"/>
  <c r="M55" i="19"/>
  <c r="L55" i="19"/>
  <c r="K55" i="19"/>
  <c r="J55" i="19"/>
  <c r="I55" i="19"/>
  <c r="S55" i="19" s="1"/>
  <c r="H55" i="19"/>
  <c r="G55" i="19"/>
  <c r="F55" i="19"/>
  <c r="C55" i="19"/>
  <c r="B55" i="19"/>
  <c r="T54" i="19"/>
  <c r="S54" i="19"/>
  <c r="R54" i="19"/>
  <c r="Q54" i="19"/>
  <c r="P54" i="19"/>
  <c r="E54" i="19"/>
  <c r="U53" i="19"/>
  <c r="T53" i="19"/>
  <c r="S53" i="19"/>
  <c r="R53" i="19"/>
  <c r="Q53" i="19"/>
  <c r="P53" i="19"/>
  <c r="E53" i="19"/>
  <c r="S52" i="19"/>
  <c r="R52" i="19"/>
  <c r="Q52" i="19"/>
  <c r="P52" i="19"/>
  <c r="E52" i="19"/>
  <c r="T52" i="19" s="1"/>
  <c r="U51" i="19"/>
  <c r="T51" i="19"/>
  <c r="S51" i="19"/>
  <c r="R51" i="19"/>
  <c r="Q51" i="19"/>
  <c r="P51" i="19"/>
  <c r="E51" i="19"/>
  <c r="S50" i="19"/>
  <c r="R50" i="19"/>
  <c r="Q50" i="19"/>
  <c r="P50" i="19"/>
  <c r="E50" i="19"/>
  <c r="U50" i="19" s="1"/>
  <c r="S49" i="19"/>
  <c r="R49" i="19"/>
  <c r="Q49" i="19"/>
  <c r="P49" i="19"/>
  <c r="E49" i="19"/>
  <c r="S48" i="19"/>
  <c r="R48" i="19"/>
  <c r="Q48" i="19"/>
  <c r="P48" i="19"/>
  <c r="E48" i="19"/>
  <c r="U48" i="19" s="1"/>
  <c r="S47" i="19"/>
  <c r="R47" i="19"/>
  <c r="Q47" i="19"/>
  <c r="P47" i="19"/>
  <c r="E47" i="19"/>
  <c r="T47" i="19" s="1"/>
  <c r="T46" i="19"/>
  <c r="S46" i="19"/>
  <c r="R46" i="19"/>
  <c r="Q46" i="19"/>
  <c r="P46" i="19"/>
  <c r="E46" i="19"/>
  <c r="U46" i="19" s="1"/>
  <c r="U45" i="19"/>
  <c r="T45" i="19"/>
  <c r="S45" i="19"/>
  <c r="R45" i="19"/>
  <c r="Q45" i="19"/>
  <c r="P45" i="19"/>
  <c r="E45" i="19"/>
  <c r="S44" i="19"/>
  <c r="R44" i="19"/>
  <c r="Q44" i="19"/>
  <c r="P44" i="19"/>
  <c r="E44" i="19"/>
  <c r="U44" i="19" s="1"/>
  <c r="O42" i="19"/>
  <c r="N42" i="19"/>
  <c r="M42" i="19"/>
  <c r="L42" i="19"/>
  <c r="K42" i="19"/>
  <c r="J42" i="19"/>
  <c r="I42" i="19"/>
  <c r="S42" i="19" s="1"/>
  <c r="H42" i="19"/>
  <c r="G42" i="19"/>
  <c r="F42" i="19"/>
  <c r="C42" i="19"/>
  <c r="B42" i="19"/>
  <c r="S41" i="19"/>
  <c r="R41" i="19"/>
  <c r="Q41" i="19"/>
  <c r="P41" i="19"/>
  <c r="E41" i="19"/>
  <c r="U41" i="19" s="1"/>
  <c r="T40" i="19"/>
  <c r="S40" i="19"/>
  <c r="R40" i="19"/>
  <c r="Q40" i="19"/>
  <c r="U40" i="19" s="1"/>
  <c r="P40" i="19"/>
  <c r="E40" i="19"/>
  <c r="T39" i="19"/>
  <c r="S39" i="19"/>
  <c r="R39" i="19"/>
  <c r="Q39" i="19"/>
  <c r="P39" i="19"/>
  <c r="E39" i="19"/>
  <c r="U39" i="19" s="1"/>
  <c r="S38" i="19"/>
  <c r="R38" i="19"/>
  <c r="Q38" i="19"/>
  <c r="P38" i="19"/>
  <c r="E38" i="19"/>
  <c r="S37" i="19"/>
  <c r="R37" i="19"/>
  <c r="Q37" i="19"/>
  <c r="P37" i="19"/>
  <c r="E37" i="19"/>
  <c r="S35" i="19"/>
  <c r="R35" i="19"/>
  <c r="O35" i="19"/>
  <c r="N35" i="19"/>
  <c r="M35" i="19"/>
  <c r="L35" i="19"/>
  <c r="K35" i="19"/>
  <c r="J35" i="19"/>
  <c r="I35" i="19"/>
  <c r="H35" i="19"/>
  <c r="G35" i="19"/>
  <c r="F35" i="19"/>
  <c r="C35" i="19"/>
  <c r="B35" i="19"/>
  <c r="E35" i="19" s="1"/>
  <c r="S34" i="19"/>
  <c r="R34" i="19"/>
  <c r="Q34" i="19"/>
  <c r="P34" i="19"/>
  <c r="E34" i="19"/>
  <c r="U34" i="19" s="1"/>
  <c r="O32" i="19"/>
  <c r="N32" i="19"/>
  <c r="M32" i="19"/>
  <c r="L32" i="19"/>
  <c r="K32" i="19"/>
  <c r="J32" i="19"/>
  <c r="I32" i="19"/>
  <c r="H32" i="19"/>
  <c r="G32" i="19"/>
  <c r="F32" i="19"/>
  <c r="C32" i="19"/>
  <c r="B32" i="19"/>
  <c r="S31" i="19"/>
  <c r="R31" i="19"/>
  <c r="Q31" i="19"/>
  <c r="P31" i="19"/>
  <c r="E31" i="19"/>
  <c r="U31" i="19" s="1"/>
  <c r="U30" i="19"/>
  <c r="S30" i="19"/>
  <c r="R30" i="19"/>
  <c r="Q30" i="19"/>
  <c r="P30" i="19"/>
  <c r="E30" i="19"/>
  <c r="T30" i="19" s="1"/>
  <c r="S29" i="19"/>
  <c r="R29" i="19"/>
  <c r="Q29" i="19"/>
  <c r="P29" i="19"/>
  <c r="E29" i="19"/>
  <c r="U29" i="19" s="1"/>
  <c r="S28" i="19"/>
  <c r="R28" i="19"/>
  <c r="Q28" i="19"/>
  <c r="P28" i="19"/>
  <c r="E28" i="19"/>
  <c r="U28" i="19" s="1"/>
  <c r="S26" i="19"/>
  <c r="O26" i="19"/>
  <c r="N26" i="19"/>
  <c r="M26" i="19"/>
  <c r="L26" i="19"/>
  <c r="K26" i="19"/>
  <c r="J26" i="19"/>
  <c r="I26" i="19"/>
  <c r="H26" i="19"/>
  <c r="R26" i="19" s="1"/>
  <c r="G26" i="19"/>
  <c r="F26" i="19"/>
  <c r="C26" i="19"/>
  <c r="B26" i="19"/>
  <c r="T25" i="19"/>
  <c r="S25" i="19"/>
  <c r="R25" i="19"/>
  <c r="Q25" i="19"/>
  <c r="P25" i="19"/>
  <c r="E25" i="19"/>
  <c r="U25" i="19" s="1"/>
  <c r="T24" i="19"/>
  <c r="S24" i="19"/>
  <c r="R24" i="19"/>
  <c r="Q24" i="19"/>
  <c r="P24" i="19"/>
  <c r="E24" i="19"/>
  <c r="U24" i="19" s="1"/>
  <c r="S23" i="19"/>
  <c r="R23" i="19"/>
  <c r="Q23" i="19"/>
  <c r="P23" i="19"/>
  <c r="E23" i="19"/>
  <c r="S22" i="19"/>
  <c r="R22" i="19"/>
  <c r="Q22" i="19"/>
  <c r="P22" i="19"/>
  <c r="E22" i="19"/>
  <c r="U22" i="19" s="1"/>
  <c r="S21" i="19"/>
  <c r="R21" i="19"/>
  <c r="Q21" i="19"/>
  <c r="P21" i="19"/>
  <c r="E21" i="19"/>
  <c r="S20" i="19"/>
  <c r="R20" i="19"/>
  <c r="Q20" i="19"/>
  <c r="P20" i="19"/>
  <c r="E20" i="19"/>
  <c r="U20" i="19" s="1"/>
  <c r="S19" i="19"/>
  <c r="R19" i="19"/>
  <c r="Q19" i="19"/>
  <c r="P19" i="19"/>
  <c r="E19" i="19"/>
  <c r="O17" i="19"/>
  <c r="N17" i="19"/>
  <c r="M17" i="19"/>
  <c r="L17" i="19"/>
  <c r="K17" i="19"/>
  <c r="J17" i="19"/>
  <c r="I17" i="19"/>
  <c r="Q17" i="19" s="1"/>
  <c r="H17" i="19"/>
  <c r="G17" i="19"/>
  <c r="F17" i="19"/>
  <c r="C17" i="19"/>
  <c r="E17" i="19" s="1"/>
  <c r="B17" i="19"/>
  <c r="U16" i="19"/>
  <c r="S16" i="19"/>
  <c r="R16" i="19"/>
  <c r="Q16" i="19"/>
  <c r="P16" i="19"/>
  <c r="E16" i="19"/>
  <c r="T16" i="19" s="1"/>
  <c r="T15" i="19"/>
  <c r="S15" i="19"/>
  <c r="R15" i="19"/>
  <c r="Q15" i="19"/>
  <c r="P15" i="19"/>
  <c r="E15" i="19"/>
  <c r="U15" i="19" s="1"/>
  <c r="S14" i="19"/>
  <c r="R14" i="19"/>
  <c r="Q14" i="19"/>
  <c r="P14" i="19"/>
  <c r="E14" i="19"/>
  <c r="U14" i="19" s="1"/>
  <c r="U13" i="19"/>
  <c r="T13" i="19"/>
  <c r="S13" i="19"/>
  <c r="R13" i="19"/>
  <c r="Q13" i="19"/>
  <c r="P13" i="19"/>
  <c r="E13" i="19"/>
  <c r="S12" i="19"/>
  <c r="R12" i="19"/>
  <c r="Q12" i="19"/>
  <c r="P12" i="19"/>
  <c r="E12" i="19"/>
  <c r="S11" i="19"/>
  <c r="R11" i="19"/>
  <c r="Q11" i="19"/>
  <c r="P11" i="19"/>
  <c r="E11" i="19"/>
  <c r="S10" i="19"/>
  <c r="R10" i="19"/>
  <c r="Q10" i="19"/>
  <c r="P10" i="19"/>
  <c r="E10" i="19"/>
  <c r="S9" i="19"/>
  <c r="R9" i="19"/>
  <c r="Q9" i="19"/>
  <c r="P9" i="19"/>
  <c r="E9" i="19"/>
  <c r="S96" i="18"/>
  <c r="R96" i="18"/>
  <c r="Q96" i="18"/>
  <c r="P96" i="18"/>
  <c r="E96" i="18"/>
  <c r="S95" i="18"/>
  <c r="R95" i="18"/>
  <c r="Q95" i="18"/>
  <c r="P95" i="18"/>
  <c r="E95" i="18"/>
  <c r="U95" i="18" s="1"/>
  <c r="U94" i="18"/>
  <c r="T94" i="18"/>
  <c r="S94" i="18"/>
  <c r="R94" i="18"/>
  <c r="Q94" i="18"/>
  <c r="P94" i="18"/>
  <c r="E94" i="18"/>
  <c r="S93" i="18"/>
  <c r="R93" i="18"/>
  <c r="Q93" i="18"/>
  <c r="P93" i="18"/>
  <c r="E93" i="18"/>
  <c r="S92" i="18"/>
  <c r="R92" i="18"/>
  <c r="Q92" i="18"/>
  <c r="P92" i="18"/>
  <c r="E92" i="18"/>
  <c r="U92" i="18" s="1"/>
  <c r="S91" i="18"/>
  <c r="R91" i="18"/>
  <c r="Q91" i="18"/>
  <c r="P91" i="18"/>
  <c r="E91" i="18"/>
  <c r="U91" i="18" s="1"/>
  <c r="S90" i="18"/>
  <c r="R90" i="18"/>
  <c r="Q90" i="18"/>
  <c r="P90" i="18"/>
  <c r="E90" i="18"/>
  <c r="S89" i="18"/>
  <c r="R89" i="18"/>
  <c r="Q89" i="18"/>
  <c r="P89" i="18"/>
  <c r="E89" i="18"/>
  <c r="U89" i="18" s="1"/>
  <c r="S88" i="18"/>
  <c r="R88" i="18"/>
  <c r="Q88" i="18"/>
  <c r="P88" i="18"/>
  <c r="E88" i="18"/>
  <c r="U88" i="18" s="1"/>
  <c r="O75" i="18"/>
  <c r="N75" i="18"/>
  <c r="M75" i="18"/>
  <c r="L75" i="18"/>
  <c r="K75" i="18"/>
  <c r="J75" i="18"/>
  <c r="I75" i="18"/>
  <c r="H75" i="18"/>
  <c r="G75" i="18"/>
  <c r="F75" i="18"/>
  <c r="C75" i="18"/>
  <c r="B75" i="18"/>
  <c r="S74" i="18"/>
  <c r="O74" i="18"/>
  <c r="N74" i="18"/>
  <c r="M74" i="18"/>
  <c r="L74" i="18"/>
  <c r="K74" i="18"/>
  <c r="J74" i="18"/>
  <c r="R74" i="18" s="1"/>
  <c r="I74" i="18"/>
  <c r="H74" i="18"/>
  <c r="G74" i="18"/>
  <c r="F74" i="18"/>
  <c r="C74" i="18"/>
  <c r="B74" i="18"/>
  <c r="E74" i="18" s="1"/>
  <c r="S73" i="18"/>
  <c r="O73" i="18"/>
  <c r="N73" i="18"/>
  <c r="M73" i="18"/>
  <c r="L73" i="18"/>
  <c r="K73" i="18"/>
  <c r="J73" i="18"/>
  <c r="I73" i="18"/>
  <c r="H73" i="18"/>
  <c r="R73" i="18" s="1"/>
  <c r="G73" i="18"/>
  <c r="F73" i="18"/>
  <c r="C73" i="18"/>
  <c r="E73" i="18" s="1"/>
  <c r="B73" i="18"/>
  <c r="S72" i="18"/>
  <c r="R72" i="18"/>
  <c r="Q72" i="18"/>
  <c r="P72" i="18"/>
  <c r="E72" i="18"/>
  <c r="S71" i="18"/>
  <c r="R71" i="18"/>
  <c r="Q71" i="18"/>
  <c r="P71" i="18"/>
  <c r="E71" i="18"/>
  <c r="O69" i="18"/>
  <c r="N69" i="18"/>
  <c r="M69" i="18"/>
  <c r="L69" i="18"/>
  <c r="K69" i="18"/>
  <c r="J69" i="18"/>
  <c r="I69" i="18"/>
  <c r="S69" i="18" s="1"/>
  <c r="H69" i="18"/>
  <c r="G69" i="18"/>
  <c r="F69" i="18"/>
  <c r="C69" i="18"/>
  <c r="B69" i="18"/>
  <c r="O68" i="18"/>
  <c r="N68" i="18"/>
  <c r="M68" i="18"/>
  <c r="L68" i="18"/>
  <c r="K68" i="18"/>
  <c r="J68" i="18"/>
  <c r="I68" i="18"/>
  <c r="S68" i="18" s="1"/>
  <c r="H68" i="18"/>
  <c r="R68" i="18" s="1"/>
  <c r="G68" i="18"/>
  <c r="F68" i="18"/>
  <c r="C68" i="18"/>
  <c r="B68" i="18"/>
  <c r="S67" i="18"/>
  <c r="R67" i="18"/>
  <c r="Q67" i="18"/>
  <c r="P67" i="18"/>
  <c r="E67" i="18"/>
  <c r="S66" i="18"/>
  <c r="R66" i="18"/>
  <c r="Q66" i="18"/>
  <c r="P66" i="18"/>
  <c r="E66" i="18"/>
  <c r="U66" i="18" s="1"/>
  <c r="S65" i="18"/>
  <c r="R65" i="18"/>
  <c r="Q65" i="18"/>
  <c r="P65" i="18"/>
  <c r="E65" i="18"/>
  <c r="T65" i="18" s="1"/>
  <c r="S64" i="18"/>
  <c r="R64" i="18"/>
  <c r="Q64" i="18"/>
  <c r="P64" i="18"/>
  <c r="E64" i="18"/>
  <c r="U64" i="18" s="1"/>
  <c r="T63" i="18"/>
  <c r="S63" i="18"/>
  <c r="R63" i="18"/>
  <c r="Q63" i="18"/>
  <c r="P63" i="18"/>
  <c r="E63" i="18"/>
  <c r="U63" i="18" s="1"/>
  <c r="O61" i="18"/>
  <c r="N61" i="18"/>
  <c r="M61" i="18"/>
  <c r="L61" i="18"/>
  <c r="K61" i="18"/>
  <c r="J61" i="18"/>
  <c r="I61" i="18"/>
  <c r="S61" i="18" s="1"/>
  <c r="H61" i="18"/>
  <c r="R61" i="18" s="1"/>
  <c r="C61" i="18"/>
  <c r="B61" i="18"/>
  <c r="S60" i="18"/>
  <c r="R60" i="18"/>
  <c r="Q60" i="18"/>
  <c r="P60" i="18"/>
  <c r="E60" i="18"/>
  <c r="S59" i="18"/>
  <c r="R59" i="18"/>
  <c r="Q59" i="18"/>
  <c r="P59" i="18"/>
  <c r="E59" i="18"/>
  <c r="U59" i="18" s="1"/>
  <c r="S58" i="18"/>
  <c r="R58" i="18"/>
  <c r="Q58" i="18"/>
  <c r="P58" i="18"/>
  <c r="E58" i="18"/>
  <c r="S57" i="18"/>
  <c r="R57" i="18"/>
  <c r="Q57" i="18"/>
  <c r="P57" i="18"/>
  <c r="E57" i="18"/>
  <c r="U57" i="18" s="1"/>
  <c r="O55" i="18"/>
  <c r="N55" i="18"/>
  <c r="M55" i="18"/>
  <c r="L55" i="18"/>
  <c r="K55" i="18"/>
  <c r="J55" i="18"/>
  <c r="I55" i="18"/>
  <c r="H55" i="18"/>
  <c r="R55" i="18" s="1"/>
  <c r="G55" i="18"/>
  <c r="F55" i="18"/>
  <c r="C55" i="18"/>
  <c r="B55" i="18"/>
  <c r="S54" i="18"/>
  <c r="R54" i="18"/>
  <c r="Q54" i="18"/>
  <c r="P54" i="18"/>
  <c r="E54" i="18"/>
  <c r="U53" i="18"/>
  <c r="S53" i="18"/>
  <c r="R53" i="18"/>
  <c r="Q53" i="18"/>
  <c r="P53" i="18"/>
  <c r="E53" i="18"/>
  <c r="T53" i="18" s="1"/>
  <c r="S52" i="18"/>
  <c r="R52" i="18"/>
  <c r="Q52" i="18"/>
  <c r="P52" i="18"/>
  <c r="E52" i="18"/>
  <c r="U52" i="18" s="1"/>
  <c r="S51" i="18"/>
  <c r="R51" i="18"/>
  <c r="Q51" i="18"/>
  <c r="P51" i="18"/>
  <c r="E51" i="18"/>
  <c r="U51" i="18" s="1"/>
  <c r="T50" i="18"/>
  <c r="S50" i="18"/>
  <c r="R50" i="18"/>
  <c r="Q50" i="18"/>
  <c r="P50" i="18"/>
  <c r="E50" i="18"/>
  <c r="U50" i="18" s="1"/>
  <c r="T49" i="18"/>
  <c r="S49" i="18"/>
  <c r="R49" i="18"/>
  <c r="Q49" i="18"/>
  <c r="P49" i="18"/>
  <c r="E49" i="18"/>
  <c r="U49" i="18" s="1"/>
  <c r="S48" i="18"/>
  <c r="R48" i="18"/>
  <c r="Q48" i="18"/>
  <c r="P48" i="18"/>
  <c r="E48" i="18"/>
  <c r="S47" i="18"/>
  <c r="R47" i="18"/>
  <c r="Q47" i="18"/>
  <c r="P47" i="18"/>
  <c r="E47" i="18"/>
  <c r="S46" i="18"/>
  <c r="R46" i="18"/>
  <c r="Q46" i="18"/>
  <c r="P46" i="18"/>
  <c r="E46" i="18"/>
  <c r="U45" i="18"/>
  <c r="S45" i="18"/>
  <c r="R45" i="18"/>
  <c r="Q45" i="18"/>
  <c r="P45" i="18"/>
  <c r="E45" i="18"/>
  <c r="S44" i="18"/>
  <c r="R44" i="18"/>
  <c r="Q44" i="18"/>
  <c r="P44" i="18"/>
  <c r="E44" i="18"/>
  <c r="U44" i="18" s="1"/>
  <c r="O42" i="18"/>
  <c r="N42" i="18"/>
  <c r="M42" i="18"/>
  <c r="L42" i="18"/>
  <c r="K42" i="18"/>
  <c r="J42" i="18"/>
  <c r="I42" i="18"/>
  <c r="S42" i="18" s="1"/>
  <c r="H42" i="18"/>
  <c r="G42" i="18"/>
  <c r="F42" i="18"/>
  <c r="C42" i="18"/>
  <c r="B42" i="18"/>
  <c r="S41" i="18"/>
  <c r="R41" i="18"/>
  <c r="Q41" i="18"/>
  <c r="P41" i="18"/>
  <c r="E41" i="18"/>
  <c r="U41" i="18" s="1"/>
  <c r="T40" i="18"/>
  <c r="S40" i="18"/>
  <c r="R40" i="18"/>
  <c r="Q40" i="18"/>
  <c r="P40" i="18"/>
  <c r="E40" i="18"/>
  <c r="U40" i="18" s="1"/>
  <c r="S39" i="18"/>
  <c r="R39" i="18"/>
  <c r="Q39" i="18"/>
  <c r="P39" i="18"/>
  <c r="E39" i="18"/>
  <c r="U39" i="18" s="1"/>
  <c r="S38" i="18"/>
  <c r="R38" i="18"/>
  <c r="Q38" i="18"/>
  <c r="U38" i="18" s="1"/>
  <c r="P38" i="18"/>
  <c r="E38" i="18"/>
  <c r="T38" i="18" s="1"/>
  <c r="S37" i="18"/>
  <c r="R37" i="18"/>
  <c r="Q37" i="18"/>
  <c r="P37" i="18"/>
  <c r="E37" i="18"/>
  <c r="O35" i="18"/>
  <c r="N35" i="18"/>
  <c r="M35" i="18"/>
  <c r="L35" i="18"/>
  <c r="K35" i="18"/>
  <c r="J35" i="18"/>
  <c r="I35" i="18"/>
  <c r="S35" i="18" s="1"/>
  <c r="H35" i="18"/>
  <c r="G35" i="18"/>
  <c r="F35" i="18"/>
  <c r="E35" i="18"/>
  <c r="C35" i="18"/>
  <c r="B35" i="18"/>
  <c r="S34" i="18"/>
  <c r="R34" i="18"/>
  <c r="Q34" i="18"/>
  <c r="P34" i="18"/>
  <c r="E34" i="18"/>
  <c r="U34" i="18" s="1"/>
  <c r="O32" i="18"/>
  <c r="N32" i="18"/>
  <c r="M32" i="18"/>
  <c r="L32" i="18"/>
  <c r="K32" i="18"/>
  <c r="J32" i="18"/>
  <c r="I32" i="18"/>
  <c r="S32" i="18" s="1"/>
  <c r="H32" i="18"/>
  <c r="R32" i="18" s="1"/>
  <c r="G32" i="18"/>
  <c r="F32" i="18"/>
  <c r="C32" i="18"/>
  <c r="E32" i="18" s="1"/>
  <c r="B32" i="18"/>
  <c r="T31" i="18"/>
  <c r="S31" i="18"/>
  <c r="R31" i="18"/>
  <c r="Q31" i="18"/>
  <c r="P31" i="18"/>
  <c r="E31" i="18"/>
  <c r="U31" i="18" s="1"/>
  <c r="S30" i="18"/>
  <c r="R30" i="18"/>
  <c r="Q30" i="18"/>
  <c r="P30" i="18"/>
  <c r="E30" i="18"/>
  <c r="S29" i="18"/>
  <c r="R29" i="18"/>
  <c r="Q29" i="18"/>
  <c r="P29" i="18"/>
  <c r="E29" i="18"/>
  <c r="S28" i="18"/>
  <c r="R28" i="18"/>
  <c r="Q28" i="18"/>
  <c r="P28" i="18"/>
  <c r="E28" i="18"/>
  <c r="T28" i="18" s="1"/>
  <c r="O26" i="18"/>
  <c r="N26" i="18"/>
  <c r="M26" i="18"/>
  <c r="L26" i="18"/>
  <c r="K26" i="18"/>
  <c r="J26" i="18"/>
  <c r="I26" i="18"/>
  <c r="S26" i="18" s="1"/>
  <c r="H26" i="18"/>
  <c r="R26" i="18" s="1"/>
  <c r="G26" i="18"/>
  <c r="F26" i="18"/>
  <c r="C26" i="18"/>
  <c r="B26" i="18"/>
  <c r="S25" i="18"/>
  <c r="R25" i="18"/>
  <c r="Q25" i="18"/>
  <c r="P25" i="18"/>
  <c r="E25" i="18"/>
  <c r="T24" i="18"/>
  <c r="S24" i="18"/>
  <c r="R24" i="18"/>
  <c r="Q24" i="18"/>
  <c r="P24" i="18"/>
  <c r="E24" i="18"/>
  <c r="U24" i="18" s="1"/>
  <c r="S23" i="18"/>
  <c r="R23" i="18"/>
  <c r="Q23" i="18"/>
  <c r="P23" i="18"/>
  <c r="E23" i="18"/>
  <c r="S22" i="18"/>
  <c r="R22" i="18"/>
  <c r="Q22" i="18"/>
  <c r="P22" i="18"/>
  <c r="E22" i="18"/>
  <c r="U22" i="18" s="1"/>
  <c r="T21" i="18"/>
  <c r="S21" i="18"/>
  <c r="R21" i="18"/>
  <c r="Q21" i="18"/>
  <c r="P21" i="18"/>
  <c r="E21" i="18"/>
  <c r="U21" i="18" s="1"/>
  <c r="S20" i="18"/>
  <c r="R20" i="18"/>
  <c r="Q20" i="18"/>
  <c r="P20" i="18"/>
  <c r="E20" i="18"/>
  <c r="S19" i="18"/>
  <c r="R19" i="18"/>
  <c r="Q19" i="18"/>
  <c r="P19" i="18"/>
  <c r="E19" i="18"/>
  <c r="S17" i="18"/>
  <c r="O17" i="18"/>
  <c r="N17" i="18"/>
  <c r="M17" i="18"/>
  <c r="L17" i="18"/>
  <c r="K17" i="18"/>
  <c r="J17" i="18"/>
  <c r="I17" i="18"/>
  <c r="H17" i="18"/>
  <c r="G17" i="18"/>
  <c r="F17" i="18"/>
  <c r="C17" i="18"/>
  <c r="B17" i="18"/>
  <c r="E17" i="18" s="1"/>
  <c r="S16" i="18"/>
  <c r="R16" i="18"/>
  <c r="Q16" i="18"/>
  <c r="P16" i="18"/>
  <c r="E16" i="18"/>
  <c r="S15" i="18"/>
  <c r="R15" i="18"/>
  <c r="Q15" i="18"/>
  <c r="P15" i="18"/>
  <c r="E15" i="18"/>
  <c r="U14" i="18"/>
  <c r="S14" i="18"/>
  <c r="R14" i="18"/>
  <c r="Q14" i="18"/>
  <c r="P14" i="18"/>
  <c r="E14" i="18"/>
  <c r="T14" i="18" s="1"/>
  <c r="S13" i="18"/>
  <c r="R13" i="18"/>
  <c r="Q13" i="18"/>
  <c r="P13" i="18"/>
  <c r="E13" i="18"/>
  <c r="U13" i="18" s="1"/>
  <c r="T12" i="18"/>
  <c r="S12" i="18"/>
  <c r="R12" i="18"/>
  <c r="Q12" i="18"/>
  <c r="P12" i="18"/>
  <c r="E12" i="18"/>
  <c r="U12" i="18" s="1"/>
  <c r="U11" i="18"/>
  <c r="T11" i="18"/>
  <c r="S11" i="18"/>
  <c r="R11" i="18"/>
  <c r="Q11" i="18"/>
  <c r="P11" i="18"/>
  <c r="E11" i="18"/>
  <c r="S10" i="18"/>
  <c r="R10" i="18"/>
  <c r="Q10" i="18"/>
  <c r="U10" i="18" s="1"/>
  <c r="P10" i="18"/>
  <c r="E10" i="18"/>
  <c r="T10" i="18" s="1"/>
  <c r="S9" i="18"/>
  <c r="R9" i="18"/>
  <c r="Q9" i="18"/>
  <c r="P9" i="18"/>
  <c r="E9" i="18"/>
  <c r="S96" i="17"/>
  <c r="R96" i="17"/>
  <c r="Q96" i="17"/>
  <c r="P96" i="17"/>
  <c r="E96" i="17"/>
  <c r="S95" i="17"/>
  <c r="R95" i="17"/>
  <c r="Q95" i="17"/>
  <c r="P95" i="17"/>
  <c r="E95" i="17"/>
  <c r="S94" i="17"/>
  <c r="R94" i="17"/>
  <c r="Q94" i="17"/>
  <c r="P94" i="17"/>
  <c r="E94" i="17"/>
  <c r="S93" i="17"/>
  <c r="R93" i="17"/>
  <c r="Q93" i="17"/>
  <c r="P93" i="17"/>
  <c r="E93" i="17"/>
  <c r="S92" i="17"/>
  <c r="R92" i="17"/>
  <c r="Q92" i="17"/>
  <c r="P92" i="17"/>
  <c r="E92" i="17"/>
  <c r="S91" i="17"/>
  <c r="R91" i="17"/>
  <c r="Q91" i="17"/>
  <c r="P91" i="17"/>
  <c r="E91" i="17"/>
  <c r="U91" i="17" s="1"/>
  <c r="U90" i="17"/>
  <c r="T90" i="17"/>
  <c r="S90" i="17"/>
  <c r="R90" i="17"/>
  <c r="Q90" i="17"/>
  <c r="P90" i="17"/>
  <c r="E90" i="17"/>
  <c r="T89" i="17"/>
  <c r="S89" i="17"/>
  <c r="R89" i="17"/>
  <c r="Q89" i="17"/>
  <c r="P89" i="17"/>
  <c r="E89" i="17"/>
  <c r="U89" i="17" s="1"/>
  <c r="S88" i="17"/>
  <c r="R88" i="17"/>
  <c r="Q88" i="17"/>
  <c r="P88" i="17"/>
  <c r="E88" i="17"/>
  <c r="O75" i="17"/>
  <c r="N75" i="17"/>
  <c r="M75" i="17"/>
  <c r="L75" i="17"/>
  <c r="K75" i="17"/>
  <c r="J75" i="17"/>
  <c r="I75" i="17"/>
  <c r="H75" i="17"/>
  <c r="G75" i="17"/>
  <c r="F75" i="17"/>
  <c r="C75" i="17"/>
  <c r="B75" i="17"/>
  <c r="O74" i="17"/>
  <c r="N74" i="17"/>
  <c r="M74" i="17"/>
  <c r="L74" i="17"/>
  <c r="K74" i="17"/>
  <c r="J74" i="17"/>
  <c r="I74" i="17"/>
  <c r="S74" i="17" s="1"/>
  <c r="H74" i="17"/>
  <c r="R74" i="17" s="1"/>
  <c r="G74" i="17"/>
  <c r="F74" i="17"/>
  <c r="E74" i="17"/>
  <c r="C74" i="17"/>
  <c r="B74" i="17"/>
  <c r="O73" i="17"/>
  <c r="N73" i="17"/>
  <c r="M73" i="17"/>
  <c r="L73" i="17"/>
  <c r="K73" i="17"/>
  <c r="J73" i="17"/>
  <c r="R73" i="17" s="1"/>
  <c r="I73" i="17"/>
  <c r="S73" i="17" s="1"/>
  <c r="H73" i="17"/>
  <c r="G73" i="17"/>
  <c r="F73" i="17"/>
  <c r="C73" i="17"/>
  <c r="B73" i="17"/>
  <c r="E73" i="17" s="1"/>
  <c r="S72" i="17"/>
  <c r="R72" i="17"/>
  <c r="Q72" i="17"/>
  <c r="P72" i="17"/>
  <c r="E72" i="17"/>
  <c r="S71" i="17"/>
  <c r="R71" i="17"/>
  <c r="Q71" i="17"/>
  <c r="P71" i="17"/>
  <c r="E71" i="17"/>
  <c r="U71" i="17" s="1"/>
  <c r="O69" i="17"/>
  <c r="N69" i="17"/>
  <c r="M69" i="17"/>
  <c r="L69" i="17"/>
  <c r="K69" i="17"/>
  <c r="J69" i="17"/>
  <c r="I69" i="17"/>
  <c r="H69" i="17"/>
  <c r="G69" i="17"/>
  <c r="F69" i="17"/>
  <c r="C69" i="17"/>
  <c r="B69" i="17"/>
  <c r="O68" i="17"/>
  <c r="N68" i="17"/>
  <c r="M68" i="17"/>
  <c r="Q68" i="17" s="1"/>
  <c r="L68" i="17"/>
  <c r="K68" i="17"/>
  <c r="J68" i="17"/>
  <c r="I68" i="17"/>
  <c r="S68" i="17" s="1"/>
  <c r="H68" i="17"/>
  <c r="P68" i="17" s="1"/>
  <c r="G68" i="17"/>
  <c r="F68" i="17"/>
  <c r="C68" i="17"/>
  <c r="B68" i="17"/>
  <c r="U67" i="17"/>
  <c r="T67" i="17"/>
  <c r="S67" i="17"/>
  <c r="R67" i="17"/>
  <c r="Q67" i="17"/>
  <c r="P67" i="17"/>
  <c r="E67" i="17"/>
  <c r="S66" i="17"/>
  <c r="R66" i="17"/>
  <c r="Q66" i="17"/>
  <c r="P66" i="17"/>
  <c r="E66" i="17"/>
  <c r="S65" i="17"/>
  <c r="R65" i="17"/>
  <c r="Q65" i="17"/>
  <c r="P65" i="17"/>
  <c r="E65" i="17"/>
  <c r="S64" i="17"/>
  <c r="R64" i="17"/>
  <c r="Q64" i="17"/>
  <c r="P64" i="17"/>
  <c r="E64" i="17"/>
  <c r="S63" i="17"/>
  <c r="R63" i="17"/>
  <c r="Q63" i="17"/>
  <c r="P63" i="17"/>
  <c r="E63" i="17"/>
  <c r="U63" i="17" s="1"/>
  <c r="O61" i="17"/>
  <c r="N61" i="17"/>
  <c r="M61" i="17"/>
  <c r="L61" i="17"/>
  <c r="K61" i="17"/>
  <c r="J61" i="17"/>
  <c r="I61" i="17"/>
  <c r="H61" i="17"/>
  <c r="C61" i="17"/>
  <c r="B61" i="17"/>
  <c r="S60" i="17"/>
  <c r="R60" i="17"/>
  <c r="Q60" i="17"/>
  <c r="P60" i="17"/>
  <c r="E60" i="17"/>
  <c r="T59" i="17"/>
  <c r="S59" i="17"/>
  <c r="R59" i="17"/>
  <c r="Q59" i="17"/>
  <c r="P59" i="17"/>
  <c r="E59" i="17"/>
  <c r="U59" i="17" s="1"/>
  <c r="S58" i="17"/>
  <c r="R58" i="17"/>
  <c r="Q58" i="17"/>
  <c r="P58" i="17"/>
  <c r="E58" i="17"/>
  <c r="S57" i="17"/>
  <c r="R57" i="17"/>
  <c r="Q57" i="17"/>
  <c r="P57" i="17"/>
  <c r="E57" i="17"/>
  <c r="U57" i="17" s="1"/>
  <c r="O55" i="17"/>
  <c r="N55" i="17"/>
  <c r="M55" i="17"/>
  <c r="L55" i="17"/>
  <c r="K55" i="17"/>
  <c r="J55" i="17"/>
  <c r="I55" i="17"/>
  <c r="H55" i="17"/>
  <c r="G55" i="17"/>
  <c r="F55" i="17"/>
  <c r="C55" i="17"/>
  <c r="B55" i="17"/>
  <c r="T54" i="17"/>
  <c r="S54" i="17"/>
  <c r="R54" i="17"/>
  <c r="Q54" i="17"/>
  <c r="P54" i="17"/>
  <c r="E54" i="17"/>
  <c r="U54" i="17" s="1"/>
  <c r="S53" i="17"/>
  <c r="R53" i="17"/>
  <c r="Q53" i="17"/>
  <c r="P53" i="17"/>
  <c r="E53" i="17"/>
  <c r="S52" i="17"/>
  <c r="R52" i="17"/>
  <c r="Q52" i="17"/>
  <c r="P52" i="17"/>
  <c r="E52" i="17"/>
  <c r="U51" i="17"/>
  <c r="S51" i="17"/>
  <c r="R51" i="17"/>
  <c r="Q51" i="17"/>
  <c r="P51" i="17"/>
  <c r="E51" i="17"/>
  <c r="T51" i="17" s="1"/>
  <c r="S50" i="17"/>
  <c r="R50" i="17"/>
  <c r="Q50" i="17"/>
  <c r="P50" i="17"/>
  <c r="E50" i="17"/>
  <c r="S49" i="17"/>
  <c r="R49" i="17"/>
  <c r="Q49" i="17"/>
  <c r="P49" i="17"/>
  <c r="E49" i="17"/>
  <c r="S48" i="17"/>
  <c r="R48" i="17"/>
  <c r="Q48" i="17"/>
  <c r="P48" i="17"/>
  <c r="E48" i="17"/>
  <c r="S47" i="17"/>
  <c r="R47" i="17"/>
  <c r="Q47" i="17"/>
  <c r="P47" i="17"/>
  <c r="E47" i="17"/>
  <c r="T46" i="17"/>
  <c r="S46" i="17"/>
  <c r="R46" i="17"/>
  <c r="Q46" i="17"/>
  <c r="P46" i="17"/>
  <c r="E46" i="17"/>
  <c r="U46" i="17" s="1"/>
  <c r="S45" i="17"/>
  <c r="R45" i="17"/>
  <c r="Q45" i="17"/>
  <c r="P45" i="17"/>
  <c r="E45" i="17"/>
  <c r="S44" i="17"/>
  <c r="R44" i="17"/>
  <c r="Q44" i="17"/>
  <c r="P44" i="17"/>
  <c r="E44" i="17"/>
  <c r="O42" i="17"/>
  <c r="N42" i="17"/>
  <c r="M42" i="17"/>
  <c r="L42" i="17"/>
  <c r="K42" i="17"/>
  <c r="J42" i="17"/>
  <c r="I42" i="17"/>
  <c r="H42" i="17"/>
  <c r="R42" i="17" s="1"/>
  <c r="G42" i="17"/>
  <c r="F42" i="17"/>
  <c r="C42" i="17"/>
  <c r="B42" i="17"/>
  <c r="S41" i="17"/>
  <c r="R41" i="17"/>
  <c r="Q41" i="17"/>
  <c r="P41" i="17"/>
  <c r="E41" i="17"/>
  <c r="U40" i="17"/>
  <c r="S40" i="17"/>
  <c r="R40" i="17"/>
  <c r="Q40" i="17"/>
  <c r="P40" i="17"/>
  <c r="E40" i="17"/>
  <c r="T40" i="17" s="1"/>
  <c r="S39" i="17"/>
  <c r="R39" i="17"/>
  <c r="Q39" i="17"/>
  <c r="P39" i="17"/>
  <c r="E39" i="17"/>
  <c r="U39" i="17" s="1"/>
  <c r="T38" i="17"/>
  <c r="S38" i="17"/>
  <c r="R38" i="17"/>
  <c r="Q38" i="17"/>
  <c r="P38" i="17"/>
  <c r="E38" i="17"/>
  <c r="U38" i="17" s="1"/>
  <c r="S37" i="17"/>
  <c r="R37" i="17"/>
  <c r="Q37" i="17"/>
  <c r="P37" i="17"/>
  <c r="E37" i="17"/>
  <c r="U37" i="17" s="1"/>
  <c r="O35" i="17"/>
  <c r="N35" i="17"/>
  <c r="M35" i="17"/>
  <c r="L35" i="17"/>
  <c r="K35" i="17"/>
  <c r="S35" i="17" s="1"/>
  <c r="J35" i="17"/>
  <c r="I35" i="17"/>
  <c r="H35" i="17"/>
  <c r="G35" i="17"/>
  <c r="F35" i="17"/>
  <c r="C35" i="17"/>
  <c r="B35" i="17"/>
  <c r="E35" i="17" s="1"/>
  <c r="S34" i="17"/>
  <c r="R34" i="17"/>
  <c r="Q34" i="17"/>
  <c r="U34" i="17" s="1"/>
  <c r="P34" i="17"/>
  <c r="T34" i="17" s="1"/>
  <c r="E34" i="17"/>
  <c r="S32" i="17"/>
  <c r="O32" i="17"/>
  <c r="N32" i="17"/>
  <c r="M32" i="17"/>
  <c r="L32" i="17"/>
  <c r="K32" i="17"/>
  <c r="J32" i="17"/>
  <c r="I32" i="17"/>
  <c r="H32" i="17"/>
  <c r="G32" i="17"/>
  <c r="F32" i="17"/>
  <c r="C32" i="17"/>
  <c r="B32" i="17"/>
  <c r="T31" i="17"/>
  <c r="S31" i="17"/>
  <c r="R31" i="17"/>
  <c r="Q31" i="17"/>
  <c r="P31" i="17"/>
  <c r="E31" i="17"/>
  <c r="U31" i="17" s="1"/>
  <c r="U30" i="17"/>
  <c r="S30" i="17"/>
  <c r="R30" i="17"/>
  <c r="Q30" i="17"/>
  <c r="P30" i="17"/>
  <c r="E30" i="17"/>
  <c r="T30" i="17" s="1"/>
  <c r="T29" i="17"/>
  <c r="S29" i="17"/>
  <c r="R29" i="17"/>
  <c r="Q29" i="17"/>
  <c r="P29" i="17"/>
  <c r="E29" i="17"/>
  <c r="U29" i="17" s="1"/>
  <c r="S28" i="17"/>
  <c r="R28" i="17"/>
  <c r="Q28" i="17"/>
  <c r="P28" i="17"/>
  <c r="E28" i="17"/>
  <c r="O26" i="17"/>
  <c r="N26" i="17"/>
  <c r="M26" i="17"/>
  <c r="L26" i="17"/>
  <c r="K26" i="17"/>
  <c r="J26" i="17"/>
  <c r="I26" i="17"/>
  <c r="S26" i="17" s="1"/>
  <c r="H26" i="17"/>
  <c r="R26" i="17" s="1"/>
  <c r="G26" i="17"/>
  <c r="F26" i="17"/>
  <c r="C26" i="17"/>
  <c r="B26" i="17"/>
  <c r="S25" i="17"/>
  <c r="R25" i="17"/>
  <c r="Q25" i="17"/>
  <c r="P25" i="17"/>
  <c r="E25" i="17"/>
  <c r="S24" i="17"/>
  <c r="R24" i="17"/>
  <c r="Q24" i="17"/>
  <c r="P24" i="17"/>
  <c r="E24" i="17"/>
  <c r="U23" i="17"/>
  <c r="S23" i="17"/>
  <c r="R23" i="17"/>
  <c r="Q23" i="17"/>
  <c r="P23" i="17"/>
  <c r="E23" i="17"/>
  <c r="T23" i="17" s="1"/>
  <c r="S22" i="17"/>
  <c r="R22" i="17"/>
  <c r="Q22" i="17"/>
  <c r="P22" i="17"/>
  <c r="E22" i="17"/>
  <c r="U22" i="17" s="1"/>
  <c r="T21" i="17"/>
  <c r="S21" i="17"/>
  <c r="R21" i="17"/>
  <c r="Q21" i="17"/>
  <c r="P21" i="17"/>
  <c r="E21" i="17"/>
  <c r="U21" i="17" s="1"/>
  <c r="U20" i="17"/>
  <c r="T20" i="17"/>
  <c r="S20" i="17"/>
  <c r="R20" i="17"/>
  <c r="Q20" i="17"/>
  <c r="P20" i="17"/>
  <c r="E20" i="17"/>
  <c r="T19" i="17"/>
  <c r="S19" i="17"/>
  <c r="R19" i="17"/>
  <c r="Q19" i="17"/>
  <c r="P19" i="17"/>
  <c r="E19" i="17"/>
  <c r="U19" i="17" s="1"/>
  <c r="O17" i="17"/>
  <c r="Q17" i="17" s="1"/>
  <c r="N17" i="17"/>
  <c r="M17" i="17"/>
  <c r="L17" i="17"/>
  <c r="K17" i="17"/>
  <c r="J17" i="17"/>
  <c r="R17" i="17" s="1"/>
  <c r="I17" i="17"/>
  <c r="H17" i="17"/>
  <c r="G17" i="17"/>
  <c r="F17" i="17"/>
  <c r="C17" i="17"/>
  <c r="B17" i="17"/>
  <c r="E17" i="17" s="1"/>
  <c r="S16" i="17"/>
  <c r="R16" i="17"/>
  <c r="Q16" i="17"/>
  <c r="P16" i="17"/>
  <c r="E16" i="17"/>
  <c r="T15" i="17"/>
  <c r="S15" i="17"/>
  <c r="R15" i="17"/>
  <c r="Q15" i="17"/>
  <c r="P15" i="17"/>
  <c r="E15" i="17"/>
  <c r="U15" i="17" s="1"/>
  <c r="S14" i="17"/>
  <c r="R14" i="17"/>
  <c r="Q14" i="17"/>
  <c r="P14" i="17"/>
  <c r="E14" i="17"/>
  <c r="S13" i="17"/>
  <c r="R13" i="17"/>
  <c r="Q13" i="17"/>
  <c r="P13" i="17"/>
  <c r="E13" i="17"/>
  <c r="S12" i="17"/>
  <c r="R12" i="17"/>
  <c r="Q12" i="17"/>
  <c r="P12" i="17"/>
  <c r="E12" i="17"/>
  <c r="S11" i="17"/>
  <c r="R11" i="17"/>
  <c r="Q11" i="17"/>
  <c r="P11" i="17"/>
  <c r="E11" i="17"/>
  <c r="U11" i="17" s="1"/>
  <c r="S10" i="17"/>
  <c r="R10" i="17"/>
  <c r="Q10" i="17"/>
  <c r="P10" i="17"/>
  <c r="E10" i="17"/>
  <c r="U10" i="17" s="1"/>
  <c r="S9" i="17"/>
  <c r="R9" i="17"/>
  <c r="Q9" i="17"/>
  <c r="P9" i="17"/>
  <c r="E9" i="17"/>
  <c r="U9" i="17" s="1"/>
  <c r="T96" i="16"/>
  <c r="S96" i="16"/>
  <c r="R96" i="16"/>
  <c r="Q96" i="16"/>
  <c r="P96" i="16"/>
  <c r="E96" i="16"/>
  <c r="U96" i="16" s="1"/>
  <c r="T95" i="16"/>
  <c r="S95" i="16"/>
  <c r="R95" i="16"/>
  <c r="Q95" i="16"/>
  <c r="P95" i="16"/>
  <c r="E95" i="16"/>
  <c r="U95" i="16" s="1"/>
  <c r="S94" i="16"/>
  <c r="R94" i="16"/>
  <c r="Q94" i="16"/>
  <c r="P94" i="16"/>
  <c r="E94" i="16"/>
  <c r="S93" i="16"/>
  <c r="R93" i="16"/>
  <c r="Q93" i="16"/>
  <c r="P93" i="16"/>
  <c r="E93" i="16"/>
  <c r="U92" i="16"/>
  <c r="S92" i="16"/>
  <c r="R92" i="16"/>
  <c r="Q92" i="16"/>
  <c r="P92" i="16"/>
  <c r="E92" i="16"/>
  <c r="T92" i="16" s="1"/>
  <c r="U91" i="16"/>
  <c r="T91" i="16"/>
  <c r="S91" i="16"/>
  <c r="R91" i="16"/>
  <c r="Q91" i="16"/>
  <c r="P91" i="16"/>
  <c r="E91" i="16"/>
  <c r="T90" i="16"/>
  <c r="S90" i="16"/>
  <c r="R90" i="16"/>
  <c r="Q90" i="16"/>
  <c r="P90" i="16"/>
  <c r="E90" i="16"/>
  <c r="U90" i="16" s="1"/>
  <c r="S89" i="16"/>
  <c r="R89" i="16"/>
  <c r="Q89" i="16"/>
  <c r="P89" i="16"/>
  <c r="E89" i="16"/>
  <c r="U88" i="16"/>
  <c r="T88" i="16"/>
  <c r="S88" i="16"/>
  <c r="R88" i="16"/>
  <c r="Q88" i="16"/>
  <c r="P88" i="16"/>
  <c r="E88" i="16"/>
  <c r="O75" i="16"/>
  <c r="N75" i="16"/>
  <c r="M75" i="16"/>
  <c r="L75" i="16"/>
  <c r="K75" i="16"/>
  <c r="J75" i="16"/>
  <c r="I75" i="16"/>
  <c r="S75" i="16" s="1"/>
  <c r="H75" i="16"/>
  <c r="G75" i="16"/>
  <c r="F75" i="16"/>
  <c r="C75" i="16"/>
  <c r="B75" i="16"/>
  <c r="O74" i="16"/>
  <c r="N74" i="16"/>
  <c r="M74" i="16"/>
  <c r="L74" i="16"/>
  <c r="K74" i="16"/>
  <c r="S74" i="16" s="1"/>
  <c r="J74" i="16"/>
  <c r="R74" i="16" s="1"/>
  <c r="I74" i="16"/>
  <c r="H74" i="16"/>
  <c r="G74" i="16"/>
  <c r="F74" i="16"/>
  <c r="C74" i="16"/>
  <c r="B74" i="16"/>
  <c r="O73" i="16"/>
  <c r="N73" i="16"/>
  <c r="M73" i="16"/>
  <c r="L73" i="16"/>
  <c r="K73" i="16"/>
  <c r="S73" i="16" s="1"/>
  <c r="J73" i="16"/>
  <c r="I73" i="16"/>
  <c r="H73" i="16"/>
  <c r="G73" i="16"/>
  <c r="F73" i="16"/>
  <c r="C73" i="16"/>
  <c r="B73" i="16"/>
  <c r="U72" i="16"/>
  <c r="T72" i="16"/>
  <c r="S72" i="16"/>
  <c r="R72" i="16"/>
  <c r="Q72" i="16"/>
  <c r="P72" i="16"/>
  <c r="E72" i="16"/>
  <c r="S71" i="16"/>
  <c r="R71" i="16"/>
  <c r="Q71" i="16"/>
  <c r="U71" i="16" s="1"/>
  <c r="P71" i="16"/>
  <c r="E71" i="16"/>
  <c r="T71" i="16" s="1"/>
  <c r="O69" i="16"/>
  <c r="N69" i="16"/>
  <c r="M69" i="16"/>
  <c r="L69" i="16"/>
  <c r="K69" i="16"/>
  <c r="J69" i="16"/>
  <c r="I69" i="16"/>
  <c r="H69" i="16"/>
  <c r="G69" i="16"/>
  <c r="F69" i="16"/>
  <c r="C69" i="16"/>
  <c r="B69" i="16"/>
  <c r="O68" i="16"/>
  <c r="N68" i="16"/>
  <c r="M68" i="16"/>
  <c r="L68" i="16"/>
  <c r="K68" i="16"/>
  <c r="J68" i="16"/>
  <c r="I68" i="16"/>
  <c r="S68" i="16" s="1"/>
  <c r="H68" i="16"/>
  <c r="R68" i="16" s="1"/>
  <c r="G68" i="16"/>
  <c r="F68" i="16"/>
  <c r="C68" i="16"/>
  <c r="B68" i="16"/>
  <c r="S67" i="16"/>
  <c r="R67" i="16"/>
  <c r="Q67" i="16"/>
  <c r="P67" i="16"/>
  <c r="E67" i="16"/>
  <c r="U66" i="16"/>
  <c r="T66" i="16"/>
  <c r="S66" i="16"/>
  <c r="R66" i="16"/>
  <c r="Q66" i="16"/>
  <c r="P66" i="16"/>
  <c r="E66" i="16"/>
  <c r="S65" i="16"/>
  <c r="R65" i="16"/>
  <c r="Q65" i="16"/>
  <c r="P65" i="16"/>
  <c r="E65" i="16"/>
  <c r="U65" i="16" s="1"/>
  <c r="S64" i="16"/>
  <c r="R64" i="16"/>
  <c r="Q64" i="16"/>
  <c r="P64" i="16"/>
  <c r="E64" i="16"/>
  <c r="U64" i="16" s="1"/>
  <c r="S63" i="16"/>
  <c r="R63" i="16"/>
  <c r="Q63" i="16"/>
  <c r="P63" i="16"/>
  <c r="E63" i="16"/>
  <c r="O61" i="16"/>
  <c r="N61" i="16"/>
  <c r="M61" i="16"/>
  <c r="L61" i="16"/>
  <c r="K61" i="16"/>
  <c r="J61" i="16"/>
  <c r="I61" i="16"/>
  <c r="S61" i="16" s="1"/>
  <c r="H61" i="16"/>
  <c r="R61" i="16" s="1"/>
  <c r="C61" i="16"/>
  <c r="B61" i="16"/>
  <c r="S60" i="16"/>
  <c r="R60" i="16"/>
  <c r="Q60" i="16"/>
  <c r="P60" i="16"/>
  <c r="E60" i="16"/>
  <c r="U60" i="16" s="1"/>
  <c r="S59" i="16"/>
  <c r="R59" i="16"/>
  <c r="Q59" i="16"/>
  <c r="P59" i="16"/>
  <c r="E59" i="16"/>
  <c r="U59" i="16" s="1"/>
  <c r="S58" i="16"/>
  <c r="R58" i="16"/>
  <c r="Q58" i="16"/>
  <c r="P58" i="16"/>
  <c r="E58" i="16"/>
  <c r="U58" i="16" s="1"/>
  <c r="S57" i="16"/>
  <c r="R57" i="16"/>
  <c r="Q57" i="16"/>
  <c r="P57" i="16"/>
  <c r="E57" i="16"/>
  <c r="T57" i="16" s="1"/>
  <c r="O55" i="16"/>
  <c r="N55" i="16"/>
  <c r="M55" i="16"/>
  <c r="L55" i="16"/>
  <c r="K55" i="16"/>
  <c r="J55" i="16"/>
  <c r="I55" i="16"/>
  <c r="S55" i="16" s="1"/>
  <c r="H55" i="16"/>
  <c r="R55" i="16" s="1"/>
  <c r="G55" i="16"/>
  <c r="F55" i="16"/>
  <c r="C55" i="16"/>
  <c r="B55" i="16"/>
  <c r="U54" i="16"/>
  <c r="T54" i="16"/>
  <c r="S54" i="16"/>
  <c r="R54" i="16"/>
  <c r="Q54" i="16"/>
  <c r="P54" i="16"/>
  <c r="E54" i="16"/>
  <c r="S53" i="16"/>
  <c r="R53" i="16"/>
  <c r="Q53" i="16"/>
  <c r="P53" i="16"/>
  <c r="E53" i="16"/>
  <c r="T52" i="16"/>
  <c r="S52" i="16"/>
  <c r="R52" i="16"/>
  <c r="Q52" i="16"/>
  <c r="P52" i="16"/>
  <c r="E52" i="16"/>
  <c r="U52" i="16" s="1"/>
  <c r="S51" i="16"/>
  <c r="R51" i="16"/>
  <c r="Q51" i="16"/>
  <c r="P51" i="16"/>
  <c r="E51" i="16"/>
  <c r="S50" i="16"/>
  <c r="R50" i="16"/>
  <c r="Q50" i="16"/>
  <c r="P50" i="16"/>
  <c r="E50" i="16"/>
  <c r="U50" i="16" s="1"/>
  <c r="S49" i="16"/>
  <c r="R49" i="16"/>
  <c r="Q49" i="16"/>
  <c r="P49" i="16"/>
  <c r="E49" i="16"/>
  <c r="U49" i="16" s="1"/>
  <c r="S48" i="16"/>
  <c r="R48" i="16"/>
  <c r="Q48" i="16"/>
  <c r="P48" i="16"/>
  <c r="E48" i="16"/>
  <c r="U48" i="16" s="1"/>
  <c r="S47" i="16"/>
  <c r="R47" i="16"/>
  <c r="Q47" i="16"/>
  <c r="P47" i="16"/>
  <c r="E47" i="16"/>
  <c r="U46" i="16"/>
  <c r="T46" i="16"/>
  <c r="S46" i="16"/>
  <c r="R46" i="16"/>
  <c r="Q46" i="16"/>
  <c r="P46" i="16"/>
  <c r="E46" i="16"/>
  <c r="S45" i="16"/>
  <c r="R45" i="16"/>
  <c r="Q45" i="16"/>
  <c r="P45" i="16"/>
  <c r="E45" i="16"/>
  <c r="S44" i="16"/>
  <c r="R44" i="16"/>
  <c r="Q44" i="16"/>
  <c r="P44" i="16"/>
  <c r="E44" i="16"/>
  <c r="U44" i="16" s="1"/>
  <c r="S42" i="16"/>
  <c r="O42" i="16"/>
  <c r="N42" i="16"/>
  <c r="M42" i="16"/>
  <c r="L42" i="16"/>
  <c r="K42" i="16"/>
  <c r="J42" i="16"/>
  <c r="I42" i="16"/>
  <c r="H42" i="16"/>
  <c r="R42" i="16" s="1"/>
  <c r="G42" i="16"/>
  <c r="F42" i="16"/>
  <c r="C42" i="16"/>
  <c r="B42" i="16"/>
  <c r="E42" i="16" s="1"/>
  <c r="T41" i="16"/>
  <c r="S41" i="16"/>
  <c r="R41" i="16"/>
  <c r="Q41" i="16"/>
  <c r="P41" i="16"/>
  <c r="E41" i="16"/>
  <c r="U41" i="16" s="1"/>
  <c r="S40" i="16"/>
  <c r="R40" i="16"/>
  <c r="Q40" i="16"/>
  <c r="P40" i="16"/>
  <c r="E40" i="16"/>
  <c r="S39" i="16"/>
  <c r="R39" i="16"/>
  <c r="Q39" i="16"/>
  <c r="P39" i="16"/>
  <c r="E39" i="16"/>
  <c r="S38" i="16"/>
  <c r="R38" i="16"/>
  <c r="Q38" i="16"/>
  <c r="P38" i="16"/>
  <c r="E38" i="16"/>
  <c r="S37" i="16"/>
  <c r="R37" i="16"/>
  <c r="Q37" i="16"/>
  <c r="P37" i="16"/>
  <c r="E37" i="16"/>
  <c r="U37" i="16" s="1"/>
  <c r="O35" i="16"/>
  <c r="N35" i="16"/>
  <c r="M35" i="16"/>
  <c r="L35" i="16"/>
  <c r="K35" i="16"/>
  <c r="J35" i="16"/>
  <c r="I35" i="16"/>
  <c r="Q35" i="16" s="1"/>
  <c r="H35" i="16"/>
  <c r="G35" i="16"/>
  <c r="F35" i="16"/>
  <c r="E35" i="16"/>
  <c r="C35" i="16"/>
  <c r="B35" i="16"/>
  <c r="S34" i="16"/>
  <c r="R34" i="16"/>
  <c r="Q34" i="16"/>
  <c r="P34" i="16"/>
  <c r="E34" i="16"/>
  <c r="U34" i="16" s="1"/>
  <c r="O32" i="16"/>
  <c r="N32" i="16"/>
  <c r="M32" i="16"/>
  <c r="L32" i="16"/>
  <c r="K32" i="16"/>
  <c r="J32" i="16"/>
  <c r="I32" i="16"/>
  <c r="H32" i="16"/>
  <c r="G32" i="16"/>
  <c r="F32" i="16"/>
  <c r="E32" i="16"/>
  <c r="C32" i="16"/>
  <c r="B32" i="16"/>
  <c r="U31" i="16"/>
  <c r="S31" i="16"/>
  <c r="R31" i="16"/>
  <c r="Q31" i="16"/>
  <c r="P31" i="16"/>
  <c r="E31" i="16"/>
  <c r="T31" i="16" s="1"/>
  <c r="T30" i="16"/>
  <c r="S30" i="16"/>
  <c r="R30" i="16"/>
  <c r="Q30" i="16"/>
  <c r="P30" i="16"/>
  <c r="E30" i="16"/>
  <c r="U30" i="16" s="1"/>
  <c r="S29" i="16"/>
  <c r="R29" i="16"/>
  <c r="Q29" i="16"/>
  <c r="P29" i="16"/>
  <c r="E29" i="16"/>
  <c r="T29" i="16" s="1"/>
  <c r="S28" i="16"/>
  <c r="R28" i="16"/>
  <c r="Q28" i="16"/>
  <c r="P28" i="16"/>
  <c r="E28" i="16"/>
  <c r="U28" i="16" s="1"/>
  <c r="O26" i="16"/>
  <c r="N26" i="16"/>
  <c r="M26" i="16"/>
  <c r="L26" i="16"/>
  <c r="K26" i="16"/>
  <c r="J26" i="16"/>
  <c r="I26" i="16"/>
  <c r="S26" i="16" s="1"/>
  <c r="H26" i="16"/>
  <c r="G26" i="16"/>
  <c r="F26" i="16"/>
  <c r="C26" i="16"/>
  <c r="B26" i="16"/>
  <c r="E26" i="16" s="1"/>
  <c r="U25" i="16"/>
  <c r="T25" i="16"/>
  <c r="S25" i="16"/>
  <c r="R25" i="16"/>
  <c r="Q25" i="16"/>
  <c r="P25" i="16"/>
  <c r="E25" i="16"/>
  <c r="S24" i="16"/>
  <c r="R24" i="16"/>
  <c r="Q24" i="16"/>
  <c r="P24" i="16"/>
  <c r="E24" i="16"/>
  <c r="U23" i="16"/>
  <c r="S23" i="16"/>
  <c r="R23" i="16"/>
  <c r="Q23" i="16"/>
  <c r="P23" i="16"/>
  <c r="E23" i="16"/>
  <c r="T23" i="16" s="1"/>
  <c r="S22" i="16"/>
  <c r="R22" i="16"/>
  <c r="Q22" i="16"/>
  <c r="P22" i="16"/>
  <c r="E22" i="16"/>
  <c r="S21" i="16"/>
  <c r="R21" i="16"/>
  <c r="Q21" i="16"/>
  <c r="P21" i="16"/>
  <c r="E21" i="16"/>
  <c r="U21" i="16" s="1"/>
  <c r="S20" i="16"/>
  <c r="R20" i="16"/>
  <c r="Q20" i="16"/>
  <c r="P20" i="16"/>
  <c r="E20" i="16"/>
  <c r="U20" i="16" s="1"/>
  <c r="U19" i="16"/>
  <c r="T19" i="16"/>
  <c r="S19" i="16"/>
  <c r="R19" i="16"/>
  <c r="Q19" i="16"/>
  <c r="P19" i="16"/>
  <c r="E19" i="16"/>
  <c r="O17" i="16"/>
  <c r="N17" i="16"/>
  <c r="M17" i="16"/>
  <c r="L17" i="16"/>
  <c r="K17" i="16"/>
  <c r="J17" i="16"/>
  <c r="R17" i="16" s="1"/>
  <c r="I17" i="16"/>
  <c r="S17" i="16" s="1"/>
  <c r="H17" i="16"/>
  <c r="G17" i="16"/>
  <c r="F17" i="16"/>
  <c r="C17" i="16"/>
  <c r="B17" i="16"/>
  <c r="S16" i="16"/>
  <c r="R16" i="16"/>
  <c r="Q16" i="16"/>
  <c r="P16" i="16"/>
  <c r="E16" i="16"/>
  <c r="S15" i="16"/>
  <c r="R15" i="16"/>
  <c r="Q15" i="16"/>
  <c r="P15" i="16"/>
  <c r="E15" i="16"/>
  <c r="U14" i="16"/>
  <c r="T14" i="16"/>
  <c r="S14" i="16"/>
  <c r="R14" i="16"/>
  <c r="Q14" i="16"/>
  <c r="P14" i="16"/>
  <c r="E14" i="16"/>
  <c r="S13" i="16"/>
  <c r="R13" i="16"/>
  <c r="Q13" i="16"/>
  <c r="P13" i="16"/>
  <c r="E13" i="16"/>
  <c r="U13" i="16" s="1"/>
  <c r="U12" i="16"/>
  <c r="S12" i="16"/>
  <c r="R12" i="16"/>
  <c r="Q12" i="16"/>
  <c r="P12" i="16"/>
  <c r="E12" i="16"/>
  <c r="T12" i="16" s="1"/>
  <c r="U11" i="16"/>
  <c r="T11" i="16"/>
  <c r="S11" i="16"/>
  <c r="R11" i="16"/>
  <c r="Q11" i="16"/>
  <c r="P11" i="16"/>
  <c r="E11" i="16"/>
  <c r="S10" i="16"/>
  <c r="R10" i="16"/>
  <c r="Q10" i="16"/>
  <c r="P10" i="16"/>
  <c r="E10" i="16"/>
  <c r="S9" i="16"/>
  <c r="R9" i="16"/>
  <c r="Q9" i="16"/>
  <c r="P9" i="16"/>
  <c r="E9" i="16"/>
  <c r="S96" i="15"/>
  <c r="R96" i="15"/>
  <c r="Q96" i="15"/>
  <c r="P96" i="15"/>
  <c r="E96" i="15"/>
  <c r="T96" i="15" s="1"/>
  <c r="U95" i="15"/>
  <c r="T95" i="15"/>
  <c r="S95" i="15"/>
  <c r="R95" i="15"/>
  <c r="Q95" i="15"/>
  <c r="P95" i="15"/>
  <c r="E95" i="15"/>
  <c r="S94" i="15"/>
  <c r="R94" i="15"/>
  <c r="Q94" i="15"/>
  <c r="P94" i="15"/>
  <c r="E94" i="15"/>
  <c r="U94" i="15" s="1"/>
  <c r="S93" i="15"/>
  <c r="R93" i="15"/>
  <c r="Q93" i="15"/>
  <c r="P93" i="15"/>
  <c r="E93" i="15"/>
  <c r="U93" i="15" s="1"/>
  <c r="S92" i="15"/>
  <c r="R92" i="15"/>
  <c r="Q92" i="15"/>
  <c r="P92" i="15"/>
  <c r="E92" i="15"/>
  <c r="S91" i="15"/>
  <c r="R91" i="15"/>
  <c r="Q91" i="15"/>
  <c r="P91" i="15"/>
  <c r="E91" i="15"/>
  <c r="U90" i="15"/>
  <c r="T90" i="15"/>
  <c r="S90" i="15"/>
  <c r="R90" i="15"/>
  <c r="Q90" i="15"/>
  <c r="P90" i="15"/>
  <c r="E90" i="15"/>
  <c r="S89" i="15"/>
  <c r="R89" i="15"/>
  <c r="Q89" i="15"/>
  <c r="P89" i="15"/>
  <c r="E89" i="15"/>
  <c r="U89" i="15" s="1"/>
  <c r="S88" i="15"/>
  <c r="R88" i="15"/>
  <c r="Q88" i="15"/>
  <c r="P88" i="15"/>
  <c r="E88" i="15"/>
  <c r="U88" i="15" s="1"/>
  <c r="O75" i="15"/>
  <c r="N75" i="15"/>
  <c r="M75" i="15"/>
  <c r="L75" i="15"/>
  <c r="K75" i="15"/>
  <c r="J75" i="15"/>
  <c r="I75" i="15"/>
  <c r="S75" i="15" s="1"/>
  <c r="H75" i="15"/>
  <c r="G75" i="15"/>
  <c r="F75" i="15"/>
  <c r="C75" i="15"/>
  <c r="B75" i="15"/>
  <c r="O74" i="15"/>
  <c r="N74" i="15"/>
  <c r="M74" i="15"/>
  <c r="L74" i="15"/>
  <c r="K74" i="15"/>
  <c r="J74" i="15"/>
  <c r="I74" i="15"/>
  <c r="H74" i="15"/>
  <c r="P74" i="15" s="1"/>
  <c r="G74" i="15"/>
  <c r="F74" i="15"/>
  <c r="C74" i="15"/>
  <c r="B74" i="15"/>
  <c r="O73" i="15"/>
  <c r="N73" i="15"/>
  <c r="M73" i="15"/>
  <c r="L73" i="15"/>
  <c r="K73" i="15"/>
  <c r="J73" i="15"/>
  <c r="I73" i="15"/>
  <c r="Q73" i="15" s="1"/>
  <c r="H73" i="15"/>
  <c r="G73" i="15"/>
  <c r="F73" i="15"/>
  <c r="E73" i="15"/>
  <c r="C73" i="15"/>
  <c r="B73" i="15"/>
  <c r="U72" i="15"/>
  <c r="T72" i="15"/>
  <c r="S72" i="15"/>
  <c r="R72" i="15"/>
  <c r="Q72" i="15"/>
  <c r="P72" i="15"/>
  <c r="E72" i="15"/>
  <c r="S71" i="15"/>
  <c r="R71" i="15"/>
  <c r="Q71" i="15"/>
  <c r="P71" i="15"/>
  <c r="E71" i="15"/>
  <c r="U71" i="15" s="1"/>
  <c r="O69" i="15"/>
  <c r="N69" i="15"/>
  <c r="M69" i="15"/>
  <c r="L69" i="15"/>
  <c r="K69" i="15"/>
  <c r="J69" i="15"/>
  <c r="I69" i="15"/>
  <c r="H69" i="15"/>
  <c r="G69" i="15"/>
  <c r="F69" i="15"/>
  <c r="C69" i="15"/>
  <c r="B69" i="15"/>
  <c r="O68" i="15"/>
  <c r="N68" i="15"/>
  <c r="M68" i="15"/>
  <c r="L68" i="15"/>
  <c r="K68" i="15"/>
  <c r="J68" i="15"/>
  <c r="I68" i="15"/>
  <c r="H68" i="15"/>
  <c r="G68" i="15"/>
  <c r="F68" i="15"/>
  <c r="C68" i="15"/>
  <c r="B68" i="15"/>
  <c r="E68" i="15" s="1"/>
  <c r="S67" i="15"/>
  <c r="R67" i="15"/>
  <c r="Q67" i="15"/>
  <c r="P67" i="15"/>
  <c r="E67" i="15"/>
  <c r="T66" i="15"/>
  <c r="S66" i="15"/>
  <c r="R66" i="15"/>
  <c r="Q66" i="15"/>
  <c r="P66" i="15"/>
  <c r="E66" i="15"/>
  <c r="U66" i="15" s="1"/>
  <c r="S65" i="15"/>
  <c r="R65" i="15"/>
  <c r="Q65" i="15"/>
  <c r="P65" i="15"/>
  <c r="E65" i="15"/>
  <c r="U65" i="15" s="1"/>
  <c r="T64" i="15"/>
  <c r="S64" i="15"/>
  <c r="R64" i="15"/>
  <c r="Q64" i="15"/>
  <c r="P64" i="15"/>
  <c r="E64" i="15"/>
  <c r="U64" i="15" s="1"/>
  <c r="S63" i="15"/>
  <c r="R63" i="15"/>
  <c r="Q63" i="15"/>
  <c r="P63" i="15"/>
  <c r="E63" i="15"/>
  <c r="O61" i="15"/>
  <c r="N61" i="15"/>
  <c r="M61" i="15"/>
  <c r="L61" i="15"/>
  <c r="K61" i="15"/>
  <c r="J61" i="15"/>
  <c r="I61" i="15"/>
  <c r="S61" i="15" s="1"/>
  <c r="H61" i="15"/>
  <c r="R61" i="15" s="1"/>
  <c r="C61" i="15"/>
  <c r="B61" i="15"/>
  <c r="U60" i="15"/>
  <c r="S60" i="15"/>
  <c r="R60" i="15"/>
  <c r="Q60" i="15"/>
  <c r="P60" i="15"/>
  <c r="E60" i="15"/>
  <c r="T60" i="15" s="1"/>
  <c r="S59" i="15"/>
  <c r="R59" i="15"/>
  <c r="Q59" i="15"/>
  <c r="P59" i="15"/>
  <c r="E59" i="15"/>
  <c r="S58" i="15"/>
  <c r="R58" i="15"/>
  <c r="Q58" i="15"/>
  <c r="P58" i="15"/>
  <c r="E58" i="15"/>
  <c r="U58" i="15" s="1"/>
  <c r="U57" i="15"/>
  <c r="T57" i="15"/>
  <c r="S57" i="15"/>
  <c r="R57" i="15"/>
  <c r="Q57" i="15"/>
  <c r="P57" i="15"/>
  <c r="E57" i="15"/>
  <c r="O55" i="15"/>
  <c r="N55" i="15"/>
  <c r="M55" i="15"/>
  <c r="L55" i="15"/>
  <c r="K55" i="15"/>
  <c r="J55" i="15"/>
  <c r="I55" i="15"/>
  <c r="H55" i="15"/>
  <c r="G55" i="15"/>
  <c r="F55" i="15"/>
  <c r="C55" i="15"/>
  <c r="B55" i="15"/>
  <c r="U54" i="15"/>
  <c r="T54" i="15"/>
  <c r="S54" i="15"/>
  <c r="R54" i="15"/>
  <c r="Q54" i="15"/>
  <c r="P54" i="15"/>
  <c r="E54" i="15"/>
  <c r="T53" i="15"/>
  <c r="S53" i="15"/>
  <c r="R53" i="15"/>
  <c r="Q53" i="15"/>
  <c r="U53" i="15" s="1"/>
  <c r="P53" i="15"/>
  <c r="E53" i="15"/>
  <c r="S52" i="15"/>
  <c r="R52" i="15"/>
  <c r="Q52" i="15"/>
  <c r="P52" i="15"/>
  <c r="E52" i="15"/>
  <c r="U52" i="15" s="1"/>
  <c r="S51" i="15"/>
  <c r="R51" i="15"/>
  <c r="Q51" i="15"/>
  <c r="P51" i="15"/>
  <c r="E51" i="15"/>
  <c r="S50" i="15"/>
  <c r="R50" i="15"/>
  <c r="Q50" i="15"/>
  <c r="P50" i="15"/>
  <c r="E50" i="15"/>
  <c r="U50" i="15" s="1"/>
  <c r="S49" i="15"/>
  <c r="R49" i="15"/>
  <c r="Q49" i="15"/>
  <c r="P49" i="15"/>
  <c r="E49" i="15"/>
  <c r="T49" i="15" s="1"/>
  <c r="S48" i="15"/>
  <c r="R48" i="15"/>
  <c r="Q48" i="15"/>
  <c r="P48" i="15"/>
  <c r="E48" i="15"/>
  <c r="U48" i="15" s="1"/>
  <c r="S47" i="15"/>
  <c r="R47" i="15"/>
  <c r="Q47" i="15"/>
  <c r="P47" i="15"/>
  <c r="E47" i="15"/>
  <c r="U47" i="15" s="1"/>
  <c r="T46" i="15"/>
  <c r="S46" i="15"/>
  <c r="R46" i="15"/>
  <c r="Q46" i="15"/>
  <c r="P46" i="15"/>
  <c r="E46" i="15"/>
  <c r="U46" i="15" s="1"/>
  <c r="S45" i="15"/>
  <c r="R45" i="15"/>
  <c r="Q45" i="15"/>
  <c r="P45" i="15"/>
  <c r="E45" i="15"/>
  <c r="S44" i="15"/>
  <c r="R44" i="15"/>
  <c r="Q44" i="15"/>
  <c r="P44" i="15"/>
  <c r="E44" i="15"/>
  <c r="U44" i="15" s="1"/>
  <c r="O42" i="15"/>
  <c r="N42" i="15"/>
  <c r="M42" i="15"/>
  <c r="L42" i="15"/>
  <c r="K42" i="15"/>
  <c r="J42" i="15"/>
  <c r="I42" i="15"/>
  <c r="S42" i="15" s="1"/>
  <c r="H42" i="15"/>
  <c r="R42" i="15" s="1"/>
  <c r="G42" i="15"/>
  <c r="F42" i="15"/>
  <c r="C42" i="15"/>
  <c r="B42" i="15"/>
  <c r="S41" i="15"/>
  <c r="R41" i="15"/>
  <c r="Q41" i="15"/>
  <c r="P41" i="15"/>
  <c r="E41" i="15"/>
  <c r="S40" i="15"/>
  <c r="R40" i="15"/>
  <c r="Q40" i="15"/>
  <c r="P40" i="15"/>
  <c r="E40" i="15"/>
  <c r="U40" i="15" s="1"/>
  <c r="S39" i="15"/>
  <c r="R39" i="15"/>
  <c r="Q39" i="15"/>
  <c r="P39" i="15"/>
  <c r="E39" i="15"/>
  <c r="U39" i="15" s="1"/>
  <c r="S38" i="15"/>
  <c r="R38" i="15"/>
  <c r="Q38" i="15"/>
  <c r="U38" i="15" s="1"/>
  <c r="P38" i="15"/>
  <c r="E38" i="15"/>
  <c r="S37" i="15"/>
  <c r="R37" i="15"/>
  <c r="Q37" i="15"/>
  <c r="P37" i="15"/>
  <c r="E37" i="15"/>
  <c r="U37" i="15" s="1"/>
  <c r="O35" i="15"/>
  <c r="N35" i="15"/>
  <c r="M35" i="15"/>
  <c r="L35" i="15"/>
  <c r="K35" i="15"/>
  <c r="J35" i="15"/>
  <c r="I35" i="15"/>
  <c r="S35" i="15" s="1"/>
  <c r="H35" i="15"/>
  <c r="R35" i="15" s="1"/>
  <c r="G35" i="15"/>
  <c r="F35" i="15"/>
  <c r="C35" i="15"/>
  <c r="E35" i="15" s="1"/>
  <c r="B35" i="15"/>
  <c r="S34" i="15"/>
  <c r="R34" i="15"/>
  <c r="Q34" i="15"/>
  <c r="P34" i="15"/>
  <c r="T34" i="15" s="1"/>
  <c r="E34" i="15"/>
  <c r="O32" i="15"/>
  <c r="N32" i="15"/>
  <c r="M32" i="15"/>
  <c r="L32" i="15"/>
  <c r="K32" i="15"/>
  <c r="J32" i="15"/>
  <c r="I32" i="15"/>
  <c r="H32" i="15"/>
  <c r="R32" i="15" s="1"/>
  <c r="G32" i="15"/>
  <c r="F32" i="15"/>
  <c r="C32" i="15"/>
  <c r="E32" i="15" s="1"/>
  <c r="B32" i="15"/>
  <c r="T31" i="15"/>
  <c r="S31" i="15"/>
  <c r="R31" i="15"/>
  <c r="Q31" i="15"/>
  <c r="P31" i="15"/>
  <c r="E31" i="15"/>
  <c r="U31" i="15" s="1"/>
  <c r="S30" i="15"/>
  <c r="R30" i="15"/>
  <c r="Q30" i="15"/>
  <c r="P30" i="15"/>
  <c r="E30" i="15"/>
  <c r="S29" i="15"/>
  <c r="R29" i="15"/>
  <c r="Q29" i="15"/>
  <c r="P29" i="15"/>
  <c r="E29" i="15"/>
  <c r="U29" i="15" s="1"/>
  <c r="S28" i="15"/>
  <c r="R28" i="15"/>
  <c r="Q28" i="15"/>
  <c r="P28" i="15"/>
  <c r="E28" i="15"/>
  <c r="O26" i="15"/>
  <c r="N26" i="15"/>
  <c r="M26" i="15"/>
  <c r="L26" i="15"/>
  <c r="K26" i="15"/>
  <c r="J26" i="15"/>
  <c r="I26" i="15"/>
  <c r="H26" i="15"/>
  <c r="G26" i="15"/>
  <c r="F26" i="15"/>
  <c r="C26" i="15"/>
  <c r="E26" i="15" s="1"/>
  <c r="B26" i="15"/>
  <c r="S25" i="15"/>
  <c r="R25" i="15"/>
  <c r="Q25" i="15"/>
  <c r="P25" i="15"/>
  <c r="E25" i="15"/>
  <c r="U25" i="15" s="1"/>
  <c r="S24" i="15"/>
  <c r="R24" i="15"/>
  <c r="Q24" i="15"/>
  <c r="P24" i="15"/>
  <c r="E24" i="15"/>
  <c r="S23" i="15"/>
  <c r="R23" i="15"/>
  <c r="Q23" i="15"/>
  <c r="P23" i="15"/>
  <c r="E23" i="15"/>
  <c r="U22" i="15"/>
  <c r="T22" i="15"/>
  <c r="S22" i="15"/>
  <c r="R22" i="15"/>
  <c r="Q22" i="15"/>
  <c r="P22" i="15"/>
  <c r="E22" i="15"/>
  <c r="U21" i="15"/>
  <c r="T21" i="15"/>
  <c r="S21" i="15"/>
  <c r="R21" i="15"/>
  <c r="Q21" i="15"/>
  <c r="P21" i="15"/>
  <c r="E21" i="15"/>
  <c r="T20" i="15"/>
  <c r="S20" i="15"/>
  <c r="R20" i="15"/>
  <c r="Q20" i="15"/>
  <c r="P20" i="15"/>
  <c r="E20" i="15"/>
  <c r="U20" i="15" s="1"/>
  <c r="S19" i="15"/>
  <c r="R19" i="15"/>
  <c r="Q19" i="15"/>
  <c r="P19" i="15"/>
  <c r="E19" i="15"/>
  <c r="O17" i="15"/>
  <c r="N17" i="15"/>
  <c r="M17" i="15"/>
  <c r="L17" i="15"/>
  <c r="K17" i="15"/>
  <c r="S17" i="15" s="1"/>
  <c r="J17" i="15"/>
  <c r="I17" i="15"/>
  <c r="H17" i="15"/>
  <c r="G17" i="15"/>
  <c r="F17" i="15"/>
  <c r="C17" i="15"/>
  <c r="B17" i="15"/>
  <c r="S16" i="15"/>
  <c r="R16" i="15"/>
  <c r="Q16" i="15"/>
  <c r="P16" i="15"/>
  <c r="E16" i="15"/>
  <c r="S15" i="15"/>
  <c r="R15" i="15"/>
  <c r="Q15" i="15"/>
  <c r="U15" i="15" s="1"/>
  <c r="P15" i="15"/>
  <c r="E15" i="15"/>
  <c r="S14" i="15"/>
  <c r="R14" i="15"/>
  <c r="Q14" i="15"/>
  <c r="P14" i="15"/>
  <c r="E14" i="15"/>
  <c r="U14" i="15" s="1"/>
  <c r="S13" i="15"/>
  <c r="R13" i="15"/>
  <c r="Q13" i="15"/>
  <c r="P13" i="15"/>
  <c r="E13" i="15"/>
  <c r="S12" i="15"/>
  <c r="R12" i="15"/>
  <c r="Q12" i="15"/>
  <c r="P12" i="15"/>
  <c r="E12" i="15"/>
  <c r="U12" i="15" s="1"/>
  <c r="U11" i="15"/>
  <c r="T11" i="15"/>
  <c r="S11" i="15"/>
  <c r="R11" i="15"/>
  <c r="Q11" i="15"/>
  <c r="P11" i="15"/>
  <c r="E11" i="15"/>
  <c r="S10" i="15"/>
  <c r="R10" i="15"/>
  <c r="Q10" i="15"/>
  <c r="U10" i="15" s="1"/>
  <c r="P10" i="15"/>
  <c r="T10" i="15" s="1"/>
  <c r="E10" i="15"/>
  <c r="S9" i="15"/>
  <c r="R9" i="15"/>
  <c r="Q9" i="15"/>
  <c r="P9" i="15"/>
  <c r="E9" i="15"/>
  <c r="S96" i="14"/>
  <c r="R96" i="14"/>
  <c r="Q96" i="14"/>
  <c r="P96" i="14"/>
  <c r="E96" i="14"/>
  <c r="S95" i="14"/>
  <c r="R95" i="14"/>
  <c r="Q95" i="14"/>
  <c r="P95" i="14"/>
  <c r="E95" i="14"/>
  <c r="S94" i="14"/>
  <c r="R94" i="14"/>
  <c r="Q94" i="14"/>
  <c r="P94" i="14"/>
  <c r="E94" i="14"/>
  <c r="T93" i="14"/>
  <c r="S93" i="14"/>
  <c r="R93" i="14"/>
  <c r="Q93" i="14"/>
  <c r="P93" i="14"/>
  <c r="E93" i="14"/>
  <c r="U93" i="14" s="1"/>
  <c r="S92" i="14"/>
  <c r="R92" i="14"/>
  <c r="Q92" i="14"/>
  <c r="P92" i="14"/>
  <c r="E92" i="14"/>
  <c r="S91" i="14"/>
  <c r="R91" i="14"/>
  <c r="Q91" i="14"/>
  <c r="P91" i="14"/>
  <c r="E91" i="14"/>
  <c r="S90" i="14"/>
  <c r="R90" i="14"/>
  <c r="Q90" i="14"/>
  <c r="P90" i="14"/>
  <c r="E90" i="14"/>
  <c r="T90" i="14" s="1"/>
  <c r="T89" i="14"/>
  <c r="S89" i="14"/>
  <c r="R89" i="14"/>
  <c r="Q89" i="14"/>
  <c r="P89" i="14"/>
  <c r="E89" i="14"/>
  <c r="U89" i="14" s="1"/>
  <c r="S88" i="14"/>
  <c r="R88" i="14"/>
  <c r="Q88" i="14"/>
  <c r="P88" i="14"/>
  <c r="E88" i="14"/>
  <c r="O75" i="14"/>
  <c r="N75" i="14"/>
  <c r="M75" i="14"/>
  <c r="L75" i="14"/>
  <c r="K75" i="14"/>
  <c r="J75" i="14"/>
  <c r="I75" i="14"/>
  <c r="H75" i="14"/>
  <c r="G75" i="14"/>
  <c r="F75" i="14"/>
  <c r="C75" i="14"/>
  <c r="B75" i="14"/>
  <c r="O74" i="14"/>
  <c r="N74" i="14"/>
  <c r="M74" i="14"/>
  <c r="L74" i="14"/>
  <c r="K74" i="14"/>
  <c r="J74" i="14"/>
  <c r="I74" i="14"/>
  <c r="H74" i="14"/>
  <c r="R74" i="14" s="1"/>
  <c r="G74" i="14"/>
  <c r="F74" i="14"/>
  <c r="C74" i="14"/>
  <c r="B74" i="14"/>
  <c r="O73" i="14"/>
  <c r="N73" i="14"/>
  <c r="M73" i="14"/>
  <c r="L73" i="14"/>
  <c r="K73" i="14"/>
  <c r="J73" i="14"/>
  <c r="I73" i="14"/>
  <c r="S73" i="14" s="1"/>
  <c r="H73" i="14"/>
  <c r="G73" i="14"/>
  <c r="F73" i="14"/>
  <c r="C73" i="14"/>
  <c r="E73" i="14" s="1"/>
  <c r="B73" i="14"/>
  <c r="S72" i="14"/>
  <c r="R72" i="14"/>
  <c r="Q72" i="14"/>
  <c r="P72" i="14"/>
  <c r="E72" i="14"/>
  <c r="U72" i="14" s="1"/>
  <c r="S71" i="14"/>
  <c r="R71" i="14"/>
  <c r="Q71" i="14"/>
  <c r="P71" i="14"/>
  <c r="E71" i="14"/>
  <c r="U71" i="14" s="1"/>
  <c r="O69" i="14"/>
  <c r="N69" i="14"/>
  <c r="M69" i="14"/>
  <c r="L69" i="14"/>
  <c r="K69" i="14"/>
  <c r="J69" i="14"/>
  <c r="I69" i="14"/>
  <c r="H69" i="14"/>
  <c r="G69" i="14"/>
  <c r="F69" i="14"/>
  <c r="C69" i="14"/>
  <c r="B69" i="14"/>
  <c r="O68" i="14"/>
  <c r="N68" i="14"/>
  <c r="M68" i="14"/>
  <c r="L68" i="14"/>
  <c r="K68" i="14"/>
  <c r="J68" i="14"/>
  <c r="I68" i="14"/>
  <c r="S68" i="14" s="1"/>
  <c r="H68" i="14"/>
  <c r="G68" i="14"/>
  <c r="F68" i="14"/>
  <c r="C68" i="14"/>
  <c r="B68" i="14"/>
  <c r="S67" i="14"/>
  <c r="R67" i="14"/>
  <c r="Q67" i="14"/>
  <c r="P67" i="14"/>
  <c r="E67" i="14"/>
  <c r="U67" i="14" s="1"/>
  <c r="T66" i="14"/>
  <c r="S66" i="14"/>
  <c r="R66" i="14"/>
  <c r="Q66" i="14"/>
  <c r="P66" i="14"/>
  <c r="E66" i="14"/>
  <c r="U66" i="14" s="1"/>
  <c r="S65" i="14"/>
  <c r="R65" i="14"/>
  <c r="Q65" i="14"/>
  <c r="P65" i="14"/>
  <c r="E65" i="14"/>
  <c r="S64" i="14"/>
  <c r="R64" i="14"/>
  <c r="Q64" i="14"/>
  <c r="P64" i="14"/>
  <c r="E64" i="14"/>
  <c r="S63" i="14"/>
  <c r="R63" i="14"/>
  <c r="Q63" i="14"/>
  <c r="P63" i="14"/>
  <c r="E63" i="14"/>
  <c r="U63" i="14" s="1"/>
  <c r="O61" i="14"/>
  <c r="N61" i="14"/>
  <c r="M61" i="14"/>
  <c r="L61" i="14"/>
  <c r="K61" i="14"/>
  <c r="J61" i="14"/>
  <c r="I61" i="14"/>
  <c r="S61" i="14" s="1"/>
  <c r="H61" i="14"/>
  <c r="R61" i="14" s="1"/>
  <c r="C61" i="14"/>
  <c r="B61" i="14"/>
  <c r="S60" i="14"/>
  <c r="R60" i="14"/>
  <c r="Q60" i="14"/>
  <c r="P60" i="14"/>
  <c r="E60" i="14"/>
  <c r="S59" i="14"/>
  <c r="R59" i="14"/>
  <c r="Q59" i="14"/>
  <c r="P59" i="14"/>
  <c r="E59" i="14"/>
  <c r="U59" i="14" s="1"/>
  <c r="T58" i="14"/>
  <c r="S58" i="14"/>
  <c r="R58" i="14"/>
  <c r="Q58" i="14"/>
  <c r="P58" i="14"/>
  <c r="E58" i="14"/>
  <c r="U58" i="14" s="1"/>
  <c r="S57" i="14"/>
  <c r="R57" i="14"/>
  <c r="Q57" i="14"/>
  <c r="P57" i="14"/>
  <c r="E57" i="14"/>
  <c r="U57" i="14" s="1"/>
  <c r="O55" i="14"/>
  <c r="N55" i="14"/>
  <c r="M55" i="14"/>
  <c r="L55" i="14"/>
  <c r="K55" i="14"/>
  <c r="J55" i="14"/>
  <c r="I55" i="14"/>
  <c r="S55" i="14" s="1"/>
  <c r="H55" i="14"/>
  <c r="R55" i="14" s="1"/>
  <c r="G55" i="14"/>
  <c r="F55" i="14"/>
  <c r="C55" i="14"/>
  <c r="B55" i="14"/>
  <c r="S54" i="14"/>
  <c r="R54" i="14"/>
  <c r="Q54" i="14"/>
  <c r="P54" i="14"/>
  <c r="E54" i="14"/>
  <c r="U54" i="14" s="1"/>
  <c r="S53" i="14"/>
  <c r="R53" i="14"/>
  <c r="Q53" i="14"/>
  <c r="P53" i="14"/>
  <c r="E53" i="14"/>
  <c r="S52" i="14"/>
  <c r="R52" i="14"/>
  <c r="Q52" i="14"/>
  <c r="P52" i="14"/>
  <c r="E52" i="14"/>
  <c r="U52" i="14" s="1"/>
  <c r="U51" i="14"/>
  <c r="T51" i="14"/>
  <c r="S51" i="14"/>
  <c r="R51" i="14"/>
  <c r="Q51" i="14"/>
  <c r="P51" i="14"/>
  <c r="E51" i="14"/>
  <c r="S50" i="14"/>
  <c r="R50" i="14"/>
  <c r="Q50" i="14"/>
  <c r="P50" i="14"/>
  <c r="E50" i="14"/>
  <c r="S49" i="14"/>
  <c r="R49" i="14"/>
  <c r="Q49" i="14"/>
  <c r="P49" i="14"/>
  <c r="E49" i="14"/>
  <c r="S48" i="14"/>
  <c r="R48" i="14"/>
  <c r="Q48" i="14"/>
  <c r="P48" i="14"/>
  <c r="E48" i="14"/>
  <c r="U47" i="14"/>
  <c r="T47" i="14"/>
  <c r="S47" i="14"/>
  <c r="R47" i="14"/>
  <c r="Q47" i="14"/>
  <c r="P47" i="14"/>
  <c r="E47" i="14"/>
  <c r="S46" i="14"/>
  <c r="R46" i="14"/>
  <c r="Q46" i="14"/>
  <c r="P46" i="14"/>
  <c r="E46" i="14"/>
  <c r="U46" i="14" s="1"/>
  <c r="S45" i="14"/>
  <c r="R45" i="14"/>
  <c r="Q45" i="14"/>
  <c r="P45" i="14"/>
  <c r="E45" i="14"/>
  <c r="U44" i="14"/>
  <c r="S44" i="14"/>
  <c r="R44" i="14"/>
  <c r="Q44" i="14"/>
  <c r="P44" i="14"/>
  <c r="E44" i="14"/>
  <c r="T44" i="14" s="1"/>
  <c r="O42" i="14"/>
  <c r="N42" i="14"/>
  <c r="M42" i="14"/>
  <c r="L42" i="14"/>
  <c r="K42" i="14"/>
  <c r="J42" i="14"/>
  <c r="R42" i="14" s="1"/>
  <c r="I42" i="14"/>
  <c r="S42" i="14" s="1"/>
  <c r="H42" i="14"/>
  <c r="G42" i="14"/>
  <c r="F42" i="14"/>
  <c r="C42" i="14"/>
  <c r="B42" i="14"/>
  <c r="T41" i="14"/>
  <c r="S41" i="14"/>
  <c r="R41" i="14"/>
  <c r="Q41" i="14"/>
  <c r="P41" i="14"/>
  <c r="E41" i="14"/>
  <c r="U41" i="14" s="1"/>
  <c r="U40" i="14"/>
  <c r="T40" i="14"/>
  <c r="S40" i="14"/>
  <c r="R40" i="14"/>
  <c r="Q40" i="14"/>
  <c r="P40" i="14"/>
  <c r="E40" i="14"/>
  <c r="S39" i="14"/>
  <c r="R39" i="14"/>
  <c r="Q39" i="14"/>
  <c r="P39" i="14"/>
  <c r="E39" i="14"/>
  <c r="S38" i="14"/>
  <c r="R38" i="14"/>
  <c r="Q38" i="14"/>
  <c r="P38" i="14"/>
  <c r="E38" i="14"/>
  <c r="T38" i="14" s="1"/>
  <c r="S37" i="14"/>
  <c r="R37" i="14"/>
  <c r="Q37" i="14"/>
  <c r="P37" i="14"/>
  <c r="E37" i="14"/>
  <c r="O35" i="14"/>
  <c r="Q35" i="14" s="1"/>
  <c r="N35" i="14"/>
  <c r="M35" i="14"/>
  <c r="L35" i="14"/>
  <c r="K35" i="14"/>
  <c r="J35" i="14"/>
  <c r="R35" i="14" s="1"/>
  <c r="I35" i="14"/>
  <c r="H35" i="14"/>
  <c r="G35" i="14"/>
  <c r="F35" i="14"/>
  <c r="C35" i="14"/>
  <c r="B35" i="14"/>
  <c r="S34" i="14"/>
  <c r="R34" i="14"/>
  <c r="Q34" i="14"/>
  <c r="P34" i="14"/>
  <c r="T34" i="14" s="1"/>
  <c r="E34" i="14"/>
  <c r="U34" i="14" s="1"/>
  <c r="O32" i="14"/>
  <c r="N32" i="14"/>
  <c r="M32" i="14"/>
  <c r="L32" i="14"/>
  <c r="K32" i="14"/>
  <c r="J32" i="14"/>
  <c r="I32" i="14"/>
  <c r="S32" i="14" s="1"/>
  <c r="H32" i="14"/>
  <c r="R32" i="14" s="1"/>
  <c r="G32" i="14"/>
  <c r="F32" i="14"/>
  <c r="C32" i="14"/>
  <c r="B32" i="14"/>
  <c r="T31" i="14"/>
  <c r="S31" i="14"/>
  <c r="R31" i="14"/>
  <c r="Q31" i="14"/>
  <c r="P31" i="14"/>
  <c r="E31" i="14"/>
  <c r="U31" i="14" s="1"/>
  <c r="T30" i="14"/>
  <c r="S30" i="14"/>
  <c r="R30" i="14"/>
  <c r="Q30" i="14"/>
  <c r="P30" i="14"/>
  <c r="E30" i="14"/>
  <c r="U30" i="14" s="1"/>
  <c r="S29" i="14"/>
  <c r="R29" i="14"/>
  <c r="Q29" i="14"/>
  <c r="P29" i="14"/>
  <c r="E29" i="14"/>
  <c r="U29" i="14" s="1"/>
  <c r="S28" i="14"/>
  <c r="R28" i="14"/>
  <c r="Q28" i="14"/>
  <c r="P28" i="14"/>
  <c r="E28" i="14"/>
  <c r="O26" i="14"/>
  <c r="N26" i="14"/>
  <c r="M26" i="14"/>
  <c r="L26" i="14"/>
  <c r="K26" i="14"/>
  <c r="J26" i="14"/>
  <c r="I26" i="14"/>
  <c r="S26" i="14" s="1"/>
  <c r="H26" i="14"/>
  <c r="R26" i="14" s="1"/>
  <c r="G26" i="14"/>
  <c r="F26" i="14"/>
  <c r="C26" i="14"/>
  <c r="B26" i="14"/>
  <c r="S25" i="14"/>
  <c r="R25" i="14"/>
  <c r="Q25" i="14"/>
  <c r="P25" i="14"/>
  <c r="E25" i="14"/>
  <c r="U24" i="14"/>
  <c r="S24" i="14"/>
  <c r="R24" i="14"/>
  <c r="Q24" i="14"/>
  <c r="P24" i="14"/>
  <c r="E24" i="14"/>
  <c r="T24" i="14" s="1"/>
  <c r="S23" i="14"/>
  <c r="R23" i="14"/>
  <c r="Q23" i="14"/>
  <c r="P23" i="14"/>
  <c r="E23" i="14"/>
  <c r="U23" i="14" s="1"/>
  <c r="T22" i="14"/>
  <c r="S22" i="14"/>
  <c r="R22" i="14"/>
  <c r="Q22" i="14"/>
  <c r="P22" i="14"/>
  <c r="E22" i="14"/>
  <c r="U22" i="14" s="1"/>
  <c r="S21" i="14"/>
  <c r="R21" i="14"/>
  <c r="Q21" i="14"/>
  <c r="P21" i="14"/>
  <c r="E21" i="14"/>
  <c r="S20" i="14"/>
  <c r="R20" i="14"/>
  <c r="Q20" i="14"/>
  <c r="P20" i="14"/>
  <c r="E20" i="14"/>
  <c r="U19" i="14"/>
  <c r="S19" i="14"/>
  <c r="R19" i="14"/>
  <c r="Q19" i="14"/>
  <c r="P19" i="14"/>
  <c r="E19" i="14"/>
  <c r="T19" i="14" s="1"/>
  <c r="O17" i="14"/>
  <c r="Q17" i="14" s="1"/>
  <c r="N17" i="14"/>
  <c r="M17" i="14"/>
  <c r="L17" i="14"/>
  <c r="K17" i="14"/>
  <c r="J17" i="14"/>
  <c r="I17" i="14"/>
  <c r="S17" i="14" s="1"/>
  <c r="H17" i="14"/>
  <c r="G17" i="14"/>
  <c r="F17" i="14"/>
  <c r="E17" i="14"/>
  <c r="C17" i="14"/>
  <c r="B17" i="14"/>
  <c r="U16" i="14"/>
  <c r="T16" i="14"/>
  <c r="S16" i="14"/>
  <c r="R16" i="14"/>
  <c r="Q16" i="14"/>
  <c r="P16" i="14"/>
  <c r="E16" i="14"/>
  <c r="S15" i="14"/>
  <c r="R15" i="14"/>
  <c r="Q15" i="14"/>
  <c r="P15" i="14"/>
  <c r="E15" i="14"/>
  <c r="U15" i="14" s="1"/>
  <c r="S14" i="14"/>
  <c r="R14" i="14"/>
  <c r="Q14" i="14"/>
  <c r="P14" i="14"/>
  <c r="E14" i="14"/>
  <c r="T13" i="14"/>
  <c r="S13" i="14"/>
  <c r="R13" i="14"/>
  <c r="Q13" i="14"/>
  <c r="P13" i="14"/>
  <c r="E13" i="14"/>
  <c r="U13" i="14" s="1"/>
  <c r="S12" i="14"/>
  <c r="R12" i="14"/>
  <c r="Q12" i="14"/>
  <c r="P12" i="14"/>
  <c r="E12" i="14"/>
  <c r="S11" i="14"/>
  <c r="R11" i="14"/>
  <c r="Q11" i="14"/>
  <c r="P11" i="14"/>
  <c r="E11" i="14"/>
  <c r="U11" i="14" s="1"/>
  <c r="S10" i="14"/>
  <c r="R10" i="14"/>
  <c r="Q10" i="14"/>
  <c r="P10" i="14"/>
  <c r="E10" i="14"/>
  <c r="U9" i="14"/>
  <c r="S9" i="14"/>
  <c r="R9" i="14"/>
  <c r="Q9" i="14"/>
  <c r="P9" i="14"/>
  <c r="E9" i="14"/>
  <c r="T9" i="14" s="1"/>
  <c r="U96" i="13"/>
  <c r="T96" i="13"/>
  <c r="S96" i="13"/>
  <c r="R96" i="13"/>
  <c r="Q96" i="13"/>
  <c r="P96" i="13"/>
  <c r="E96" i="13"/>
  <c r="S95" i="13"/>
  <c r="R95" i="13"/>
  <c r="Q95" i="13"/>
  <c r="P95" i="13"/>
  <c r="E95" i="13"/>
  <c r="U95" i="13" s="1"/>
  <c r="S94" i="13"/>
  <c r="R94" i="13"/>
  <c r="Q94" i="13"/>
  <c r="P94" i="13"/>
  <c r="E94" i="13"/>
  <c r="S93" i="13"/>
  <c r="R93" i="13"/>
  <c r="Q93" i="13"/>
  <c r="P93" i="13"/>
  <c r="E93" i="13"/>
  <c r="U93" i="13" s="1"/>
  <c r="T92" i="13"/>
  <c r="S92" i="13"/>
  <c r="R92" i="13"/>
  <c r="Q92" i="13"/>
  <c r="P92" i="13"/>
  <c r="E92" i="13"/>
  <c r="U92" i="13" s="1"/>
  <c r="S91" i="13"/>
  <c r="R91" i="13"/>
  <c r="Q91" i="13"/>
  <c r="P91" i="13"/>
  <c r="E91" i="13"/>
  <c r="U91" i="13" s="1"/>
  <c r="S90" i="13"/>
  <c r="R90" i="13"/>
  <c r="Q90" i="13"/>
  <c r="P90" i="13"/>
  <c r="E90" i="13"/>
  <c r="S89" i="13"/>
  <c r="R89" i="13"/>
  <c r="Q89" i="13"/>
  <c r="P89" i="13"/>
  <c r="E89" i="13"/>
  <c r="T89" i="13" s="1"/>
  <c r="U88" i="13"/>
  <c r="T88" i="13"/>
  <c r="S88" i="13"/>
  <c r="R88" i="13"/>
  <c r="Q88" i="13"/>
  <c r="P88" i="13"/>
  <c r="E88" i="13"/>
  <c r="O75" i="13"/>
  <c r="N75" i="13"/>
  <c r="M75" i="13"/>
  <c r="L75" i="13"/>
  <c r="K75" i="13"/>
  <c r="J75" i="13"/>
  <c r="I75" i="13"/>
  <c r="H75" i="13"/>
  <c r="G75" i="13"/>
  <c r="F75" i="13"/>
  <c r="C75" i="13"/>
  <c r="B75" i="13"/>
  <c r="R74" i="13"/>
  <c r="O74" i="13"/>
  <c r="N74" i="13"/>
  <c r="M74" i="13"/>
  <c r="L74" i="13"/>
  <c r="K74" i="13"/>
  <c r="J74" i="13"/>
  <c r="I74" i="13"/>
  <c r="H74" i="13"/>
  <c r="G74" i="13"/>
  <c r="F74" i="13"/>
  <c r="C74" i="13"/>
  <c r="B74" i="13"/>
  <c r="E74" i="13" s="1"/>
  <c r="O73" i="13"/>
  <c r="N73" i="13"/>
  <c r="M73" i="13"/>
  <c r="L73" i="13"/>
  <c r="K73" i="13"/>
  <c r="S73" i="13" s="1"/>
  <c r="J73" i="13"/>
  <c r="I73" i="13"/>
  <c r="H73" i="13"/>
  <c r="G73" i="13"/>
  <c r="F73" i="13"/>
  <c r="C73" i="13"/>
  <c r="B73" i="13"/>
  <c r="S72" i="13"/>
  <c r="R72" i="13"/>
  <c r="Q72" i="13"/>
  <c r="P72" i="13"/>
  <c r="E72" i="13"/>
  <c r="T72" i="13" s="1"/>
  <c r="S71" i="13"/>
  <c r="R71" i="13"/>
  <c r="Q71" i="13"/>
  <c r="P71" i="13"/>
  <c r="E71" i="13"/>
  <c r="O69" i="13"/>
  <c r="N69" i="13"/>
  <c r="M69" i="13"/>
  <c r="L69" i="13"/>
  <c r="K69" i="13"/>
  <c r="J69" i="13"/>
  <c r="I69" i="13"/>
  <c r="H69" i="13"/>
  <c r="G69" i="13"/>
  <c r="F69" i="13"/>
  <c r="C69" i="13"/>
  <c r="B69" i="13"/>
  <c r="S68" i="13"/>
  <c r="O68" i="13"/>
  <c r="N68" i="13"/>
  <c r="M68" i="13"/>
  <c r="L68" i="13"/>
  <c r="K68" i="13"/>
  <c r="J68" i="13"/>
  <c r="I68" i="13"/>
  <c r="H68" i="13"/>
  <c r="R68" i="13" s="1"/>
  <c r="G68" i="13"/>
  <c r="F68" i="13"/>
  <c r="C68" i="13"/>
  <c r="B68" i="13"/>
  <c r="S67" i="13"/>
  <c r="R67" i="13"/>
  <c r="Q67" i="13"/>
  <c r="P67" i="13"/>
  <c r="E67" i="13"/>
  <c r="T67" i="13" s="1"/>
  <c r="U66" i="13"/>
  <c r="T66" i="13"/>
  <c r="S66" i="13"/>
  <c r="R66" i="13"/>
  <c r="Q66" i="13"/>
  <c r="P66" i="13"/>
  <c r="E66" i="13"/>
  <c r="S65" i="13"/>
  <c r="R65" i="13"/>
  <c r="Q65" i="13"/>
  <c r="P65" i="13"/>
  <c r="E65" i="13"/>
  <c r="S64" i="13"/>
  <c r="R64" i="13"/>
  <c r="Q64" i="13"/>
  <c r="P64" i="13"/>
  <c r="E64" i="13"/>
  <c r="U64" i="13" s="1"/>
  <c r="S63" i="13"/>
  <c r="R63" i="13"/>
  <c r="Q63" i="13"/>
  <c r="P63" i="13"/>
  <c r="E63" i="13"/>
  <c r="O61" i="13"/>
  <c r="N61" i="13"/>
  <c r="M61" i="13"/>
  <c r="L61" i="13"/>
  <c r="K61" i="13"/>
  <c r="J61" i="13"/>
  <c r="I61" i="13"/>
  <c r="H61" i="13"/>
  <c r="R61" i="13" s="1"/>
  <c r="C61" i="13"/>
  <c r="B61" i="13"/>
  <c r="S60" i="13"/>
  <c r="R60" i="13"/>
  <c r="Q60" i="13"/>
  <c r="P60" i="13"/>
  <c r="E60" i="13"/>
  <c r="S59" i="13"/>
  <c r="R59" i="13"/>
  <c r="Q59" i="13"/>
  <c r="P59" i="13"/>
  <c r="E59" i="13"/>
  <c r="U59" i="13" s="1"/>
  <c r="S58" i="13"/>
  <c r="R58" i="13"/>
  <c r="Q58" i="13"/>
  <c r="P58" i="13"/>
  <c r="E58" i="13"/>
  <c r="T58" i="13" s="1"/>
  <c r="U57" i="13"/>
  <c r="S57" i="13"/>
  <c r="R57" i="13"/>
  <c r="Q57" i="13"/>
  <c r="P57" i="13"/>
  <c r="E57" i="13"/>
  <c r="T57" i="13" s="1"/>
  <c r="O55" i="13"/>
  <c r="N55" i="13"/>
  <c r="M55" i="13"/>
  <c r="L55" i="13"/>
  <c r="K55" i="13"/>
  <c r="J55" i="13"/>
  <c r="I55" i="13"/>
  <c r="S55" i="13" s="1"/>
  <c r="H55" i="13"/>
  <c r="R55" i="13" s="1"/>
  <c r="G55" i="13"/>
  <c r="F55" i="13"/>
  <c r="C55" i="13"/>
  <c r="B55" i="13"/>
  <c r="E55" i="13" s="1"/>
  <c r="U54" i="13"/>
  <c r="T54" i="13"/>
  <c r="S54" i="13"/>
  <c r="R54" i="13"/>
  <c r="Q54" i="13"/>
  <c r="P54" i="13"/>
  <c r="E54" i="13"/>
  <c r="S53" i="13"/>
  <c r="R53" i="13"/>
  <c r="Q53" i="13"/>
  <c r="P53" i="13"/>
  <c r="E53" i="13"/>
  <c r="S52" i="13"/>
  <c r="R52" i="13"/>
  <c r="Q52" i="13"/>
  <c r="P52" i="13"/>
  <c r="E52" i="13"/>
  <c r="U52" i="13" s="1"/>
  <c r="S51" i="13"/>
  <c r="R51" i="13"/>
  <c r="Q51" i="13"/>
  <c r="P51" i="13"/>
  <c r="E51" i="13"/>
  <c r="T51" i="13" s="1"/>
  <c r="U50" i="13"/>
  <c r="T50" i="13"/>
  <c r="S50" i="13"/>
  <c r="R50" i="13"/>
  <c r="Q50" i="13"/>
  <c r="P50" i="13"/>
  <c r="E50" i="13"/>
  <c r="U49" i="13"/>
  <c r="S49" i="13"/>
  <c r="R49" i="13"/>
  <c r="Q49" i="13"/>
  <c r="P49" i="13"/>
  <c r="E49" i="13"/>
  <c r="T49" i="13" s="1"/>
  <c r="S48" i="13"/>
  <c r="R48" i="13"/>
  <c r="Q48" i="13"/>
  <c r="P48" i="13"/>
  <c r="E48" i="13"/>
  <c r="U48" i="13" s="1"/>
  <c r="S47" i="13"/>
  <c r="R47" i="13"/>
  <c r="Q47" i="13"/>
  <c r="P47" i="13"/>
  <c r="E47" i="13"/>
  <c r="T47" i="13" s="1"/>
  <c r="U46" i="13"/>
  <c r="T46" i="13"/>
  <c r="S46" i="13"/>
  <c r="R46" i="13"/>
  <c r="Q46" i="13"/>
  <c r="P46" i="13"/>
  <c r="E46" i="13"/>
  <c r="S45" i="13"/>
  <c r="R45" i="13"/>
  <c r="Q45" i="13"/>
  <c r="P45" i="13"/>
  <c r="E45" i="13"/>
  <c r="S44" i="13"/>
  <c r="R44" i="13"/>
  <c r="Q44" i="13"/>
  <c r="P44" i="13"/>
  <c r="E44" i="13"/>
  <c r="U44" i="13" s="1"/>
  <c r="O42" i="13"/>
  <c r="N42" i="13"/>
  <c r="M42" i="13"/>
  <c r="L42" i="13"/>
  <c r="K42" i="13"/>
  <c r="J42" i="13"/>
  <c r="I42" i="13"/>
  <c r="S42" i="13" s="1"/>
  <c r="H42" i="13"/>
  <c r="R42" i="13" s="1"/>
  <c r="G42" i="13"/>
  <c r="F42" i="13"/>
  <c r="C42" i="13"/>
  <c r="B42" i="13"/>
  <c r="E42" i="13" s="1"/>
  <c r="T41" i="13"/>
  <c r="S41" i="13"/>
  <c r="R41" i="13"/>
  <c r="Q41" i="13"/>
  <c r="P41" i="13"/>
  <c r="E41" i="13"/>
  <c r="U41" i="13" s="1"/>
  <c r="S40" i="13"/>
  <c r="R40" i="13"/>
  <c r="Q40" i="13"/>
  <c r="P40" i="13"/>
  <c r="E40" i="13"/>
  <c r="T40" i="13" s="1"/>
  <c r="S39" i="13"/>
  <c r="R39" i="13"/>
  <c r="Q39" i="13"/>
  <c r="P39" i="13"/>
  <c r="E39" i="13"/>
  <c r="U39" i="13" s="1"/>
  <c r="S38" i="13"/>
  <c r="R38" i="13"/>
  <c r="Q38" i="13"/>
  <c r="P38" i="13"/>
  <c r="T38" i="13" s="1"/>
  <c r="E38" i="13"/>
  <c r="U38" i="13" s="1"/>
  <c r="T37" i="13"/>
  <c r="S37" i="13"/>
  <c r="R37" i="13"/>
  <c r="Q37" i="13"/>
  <c r="P37" i="13"/>
  <c r="E37" i="13"/>
  <c r="O35" i="13"/>
  <c r="N35" i="13"/>
  <c r="M35" i="13"/>
  <c r="L35" i="13"/>
  <c r="K35" i="13"/>
  <c r="S35" i="13" s="1"/>
  <c r="J35" i="13"/>
  <c r="R35" i="13" s="1"/>
  <c r="I35" i="13"/>
  <c r="H35" i="13"/>
  <c r="G35" i="13"/>
  <c r="F35" i="13"/>
  <c r="C35" i="13"/>
  <c r="B35" i="13"/>
  <c r="S34" i="13"/>
  <c r="R34" i="13"/>
  <c r="Q34" i="13"/>
  <c r="U34" i="13" s="1"/>
  <c r="P34" i="13"/>
  <c r="E34" i="13"/>
  <c r="T34" i="13" s="1"/>
  <c r="S32" i="13"/>
  <c r="O32" i="13"/>
  <c r="N32" i="13"/>
  <c r="M32" i="13"/>
  <c r="L32" i="13"/>
  <c r="K32" i="13"/>
  <c r="J32" i="13"/>
  <c r="I32" i="13"/>
  <c r="H32" i="13"/>
  <c r="R32" i="13" s="1"/>
  <c r="G32" i="13"/>
  <c r="F32" i="13"/>
  <c r="C32" i="13"/>
  <c r="B32" i="13"/>
  <c r="S31" i="13"/>
  <c r="R31" i="13"/>
  <c r="Q31" i="13"/>
  <c r="P31" i="13"/>
  <c r="E31" i="13"/>
  <c r="T30" i="13"/>
  <c r="S30" i="13"/>
  <c r="R30" i="13"/>
  <c r="Q30" i="13"/>
  <c r="P30" i="13"/>
  <c r="E30" i="13"/>
  <c r="U30" i="13" s="1"/>
  <c r="T29" i="13"/>
  <c r="S29" i="13"/>
  <c r="R29" i="13"/>
  <c r="Q29" i="13"/>
  <c r="P29" i="13"/>
  <c r="E29" i="13"/>
  <c r="U29" i="13" s="1"/>
  <c r="S28" i="13"/>
  <c r="R28" i="13"/>
  <c r="Q28" i="13"/>
  <c r="P28" i="13"/>
  <c r="E28" i="13"/>
  <c r="O26" i="13"/>
  <c r="N26" i="13"/>
  <c r="M26" i="13"/>
  <c r="L26" i="13"/>
  <c r="K26" i="13"/>
  <c r="J26" i="13"/>
  <c r="I26" i="13"/>
  <c r="H26" i="13"/>
  <c r="R26" i="13" s="1"/>
  <c r="G26" i="13"/>
  <c r="F26" i="13"/>
  <c r="C26" i="13"/>
  <c r="B26" i="13"/>
  <c r="S25" i="13"/>
  <c r="R25" i="13"/>
  <c r="Q25" i="13"/>
  <c r="P25" i="13"/>
  <c r="E25" i="13"/>
  <c r="S24" i="13"/>
  <c r="R24" i="13"/>
  <c r="Q24" i="13"/>
  <c r="P24" i="13"/>
  <c r="E24" i="13"/>
  <c r="U24" i="13" s="1"/>
  <c r="S23" i="13"/>
  <c r="R23" i="13"/>
  <c r="Q23" i="13"/>
  <c r="P23" i="13"/>
  <c r="E23" i="13"/>
  <c r="T23" i="13" s="1"/>
  <c r="T22" i="13"/>
  <c r="S22" i="13"/>
  <c r="R22" i="13"/>
  <c r="Q22" i="13"/>
  <c r="P22" i="13"/>
  <c r="E22" i="13"/>
  <c r="U22" i="13" s="1"/>
  <c r="T21" i="13"/>
  <c r="S21" i="13"/>
  <c r="R21" i="13"/>
  <c r="Q21" i="13"/>
  <c r="P21" i="13"/>
  <c r="E21" i="13"/>
  <c r="U21" i="13" s="1"/>
  <c r="U20" i="13"/>
  <c r="T20" i="13"/>
  <c r="S20" i="13"/>
  <c r="R20" i="13"/>
  <c r="Q20" i="13"/>
  <c r="P20" i="13"/>
  <c r="E20" i="13"/>
  <c r="T19" i="13"/>
  <c r="S19" i="13"/>
  <c r="R19" i="13"/>
  <c r="Q19" i="13"/>
  <c r="P19" i="13"/>
  <c r="E19" i="13"/>
  <c r="U19" i="13" s="1"/>
  <c r="O17" i="13"/>
  <c r="N17" i="13"/>
  <c r="M17" i="13"/>
  <c r="L17" i="13"/>
  <c r="K17" i="13"/>
  <c r="J17" i="13"/>
  <c r="I17" i="13"/>
  <c r="H17" i="13"/>
  <c r="R17" i="13" s="1"/>
  <c r="G17" i="13"/>
  <c r="F17" i="13"/>
  <c r="C17" i="13"/>
  <c r="B17" i="13"/>
  <c r="E17" i="13" s="1"/>
  <c r="S16" i="13"/>
  <c r="R16" i="13"/>
  <c r="Q16" i="13"/>
  <c r="P16" i="13"/>
  <c r="E16" i="13"/>
  <c r="T15" i="13"/>
  <c r="S15" i="13"/>
  <c r="R15" i="13"/>
  <c r="Q15" i="13"/>
  <c r="P15" i="13"/>
  <c r="E15" i="13"/>
  <c r="U15" i="13" s="1"/>
  <c r="S14" i="13"/>
  <c r="R14" i="13"/>
  <c r="Q14" i="13"/>
  <c r="P14" i="13"/>
  <c r="E14" i="13"/>
  <c r="S13" i="13"/>
  <c r="R13" i="13"/>
  <c r="Q13" i="13"/>
  <c r="P13" i="13"/>
  <c r="E13" i="13"/>
  <c r="U13" i="13" s="1"/>
  <c r="S12" i="13"/>
  <c r="R12" i="13"/>
  <c r="Q12" i="13"/>
  <c r="P12" i="13"/>
  <c r="E12" i="13"/>
  <c r="S11" i="13"/>
  <c r="R11" i="13"/>
  <c r="Q11" i="13"/>
  <c r="P11" i="13"/>
  <c r="E11" i="13"/>
  <c r="U11" i="13" s="1"/>
  <c r="S10" i="13"/>
  <c r="R10" i="13"/>
  <c r="Q10" i="13"/>
  <c r="P10" i="13"/>
  <c r="E10" i="13"/>
  <c r="U10" i="13" s="1"/>
  <c r="U9" i="13"/>
  <c r="T9" i="13"/>
  <c r="S9" i="13"/>
  <c r="R9" i="13"/>
  <c r="Q9" i="13"/>
  <c r="P9" i="13"/>
  <c r="E9" i="13"/>
  <c r="U96" i="12"/>
  <c r="T96" i="12"/>
  <c r="S96" i="12"/>
  <c r="R96" i="12"/>
  <c r="Q96" i="12"/>
  <c r="P96" i="12"/>
  <c r="E96" i="12"/>
  <c r="T95" i="12"/>
  <c r="S95" i="12"/>
  <c r="R95" i="12"/>
  <c r="Q95" i="12"/>
  <c r="P95" i="12"/>
  <c r="E95" i="12"/>
  <c r="U95" i="12" s="1"/>
  <c r="S94" i="12"/>
  <c r="R94" i="12"/>
  <c r="Q94" i="12"/>
  <c r="P94" i="12"/>
  <c r="E94" i="12"/>
  <c r="S93" i="12"/>
  <c r="R93" i="12"/>
  <c r="Q93" i="12"/>
  <c r="P93" i="12"/>
  <c r="E93" i="12"/>
  <c r="U93" i="12" s="1"/>
  <c r="U92" i="12"/>
  <c r="S92" i="12"/>
  <c r="R92" i="12"/>
  <c r="Q92" i="12"/>
  <c r="P92" i="12"/>
  <c r="E92" i="12"/>
  <c r="T92" i="12" s="1"/>
  <c r="T91" i="12"/>
  <c r="S91" i="12"/>
  <c r="R91" i="12"/>
  <c r="Q91" i="12"/>
  <c r="P91" i="12"/>
  <c r="E91" i="12"/>
  <c r="U91" i="12" s="1"/>
  <c r="T90" i="12"/>
  <c r="S90" i="12"/>
  <c r="R90" i="12"/>
  <c r="Q90" i="12"/>
  <c r="P90" i="12"/>
  <c r="E90" i="12"/>
  <c r="U90" i="12" s="1"/>
  <c r="S89" i="12"/>
  <c r="R89" i="12"/>
  <c r="Q89" i="12"/>
  <c r="P89" i="12"/>
  <c r="E89" i="12"/>
  <c r="U89" i="12" s="1"/>
  <c r="S88" i="12"/>
  <c r="R88" i="12"/>
  <c r="Q88" i="12"/>
  <c r="Q87" i="12" s="1"/>
  <c r="P88" i="12"/>
  <c r="E88" i="12"/>
  <c r="U88" i="12" s="1"/>
  <c r="O75" i="12"/>
  <c r="N75" i="12"/>
  <c r="M75" i="12"/>
  <c r="L75" i="12"/>
  <c r="K75" i="12"/>
  <c r="J75" i="12"/>
  <c r="I75" i="12"/>
  <c r="H75" i="12"/>
  <c r="G75" i="12"/>
  <c r="F75" i="12"/>
  <c r="C75" i="12"/>
  <c r="B75" i="12"/>
  <c r="O74" i="12"/>
  <c r="N74" i="12"/>
  <c r="M74" i="12"/>
  <c r="L74" i="12"/>
  <c r="K74" i="12"/>
  <c r="S74" i="12" s="1"/>
  <c r="J74" i="12"/>
  <c r="I74" i="12"/>
  <c r="H74" i="12"/>
  <c r="P74" i="12" s="1"/>
  <c r="G74" i="12"/>
  <c r="F74" i="12"/>
  <c r="C74" i="12"/>
  <c r="B74" i="12"/>
  <c r="E74" i="12" s="1"/>
  <c r="O73" i="12"/>
  <c r="N73" i="12"/>
  <c r="M73" i="12"/>
  <c r="L73" i="12"/>
  <c r="K73" i="12"/>
  <c r="S73" i="12" s="1"/>
  <c r="J73" i="12"/>
  <c r="I73" i="12"/>
  <c r="H73" i="12"/>
  <c r="R73" i="12" s="1"/>
  <c r="G73" i="12"/>
  <c r="F73" i="12"/>
  <c r="C73" i="12"/>
  <c r="B73" i="12"/>
  <c r="S72" i="12"/>
  <c r="R72" i="12"/>
  <c r="Q72" i="12"/>
  <c r="P72" i="12"/>
  <c r="E72" i="12"/>
  <c r="U71" i="12"/>
  <c r="T71" i="12"/>
  <c r="S71" i="12"/>
  <c r="R71" i="12"/>
  <c r="Q71" i="12"/>
  <c r="P71" i="12"/>
  <c r="E71" i="12"/>
  <c r="O69" i="12"/>
  <c r="N69" i="12"/>
  <c r="M69" i="12"/>
  <c r="L69" i="12"/>
  <c r="K69" i="12"/>
  <c r="J69" i="12"/>
  <c r="I69" i="12"/>
  <c r="H69" i="12"/>
  <c r="G69" i="12"/>
  <c r="F69" i="12"/>
  <c r="C69" i="12"/>
  <c r="B69" i="12"/>
  <c r="O68" i="12"/>
  <c r="N68" i="12"/>
  <c r="M68" i="12"/>
  <c r="L68" i="12"/>
  <c r="K68" i="12"/>
  <c r="J68" i="12"/>
  <c r="I68" i="12"/>
  <c r="H68" i="12"/>
  <c r="R68" i="12" s="1"/>
  <c r="G68" i="12"/>
  <c r="F68" i="12"/>
  <c r="C68" i="12"/>
  <c r="B68" i="12"/>
  <c r="S67" i="12"/>
  <c r="R67" i="12"/>
  <c r="Q67" i="12"/>
  <c r="P67" i="12"/>
  <c r="E67" i="12"/>
  <c r="S66" i="12"/>
  <c r="R66" i="12"/>
  <c r="Q66" i="12"/>
  <c r="P66" i="12"/>
  <c r="E66" i="12"/>
  <c r="U65" i="12"/>
  <c r="T65" i="12"/>
  <c r="S65" i="12"/>
  <c r="R65" i="12"/>
  <c r="Q65" i="12"/>
  <c r="P65" i="12"/>
  <c r="E65" i="12"/>
  <c r="S64" i="12"/>
  <c r="R64" i="12"/>
  <c r="Q64" i="12"/>
  <c r="P64" i="12"/>
  <c r="E64" i="12"/>
  <c r="U64" i="12" s="1"/>
  <c r="S63" i="12"/>
  <c r="R63" i="12"/>
  <c r="Q63" i="12"/>
  <c r="P63" i="12"/>
  <c r="E63" i="12"/>
  <c r="O61" i="12"/>
  <c r="N61" i="12"/>
  <c r="M61" i="12"/>
  <c r="L61" i="12"/>
  <c r="K61" i="12"/>
  <c r="J61" i="12"/>
  <c r="I61" i="12"/>
  <c r="H61" i="12"/>
  <c r="R61" i="12" s="1"/>
  <c r="C61" i="12"/>
  <c r="B61" i="12"/>
  <c r="S60" i="12"/>
  <c r="R60" i="12"/>
  <c r="Q60" i="12"/>
  <c r="P60" i="12"/>
  <c r="E60" i="12"/>
  <c r="T60" i="12" s="1"/>
  <c r="S59" i="12"/>
  <c r="R59" i="12"/>
  <c r="Q59" i="12"/>
  <c r="P59" i="12"/>
  <c r="E59" i="12"/>
  <c r="S58" i="12"/>
  <c r="R58" i="12"/>
  <c r="Q58" i="12"/>
  <c r="P58" i="12"/>
  <c r="E58" i="12"/>
  <c r="U58" i="12" s="1"/>
  <c r="S57" i="12"/>
  <c r="R57" i="12"/>
  <c r="Q57" i="12"/>
  <c r="P57" i="12"/>
  <c r="E57" i="12"/>
  <c r="O55" i="12"/>
  <c r="N55" i="12"/>
  <c r="M55" i="12"/>
  <c r="L55" i="12"/>
  <c r="K55" i="12"/>
  <c r="J55" i="12"/>
  <c r="I55" i="12"/>
  <c r="H55" i="12"/>
  <c r="G55" i="12"/>
  <c r="F55" i="12"/>
  <c r="C55" i="12"/>
  <c r="B55" i="12"/>
  <c r="S54" i="12"/>
  <c r="R54" i="12"/>
  <c r="Q54" i="12"/>
  <c r="P54" i="12"/>
  <c r="E54" i="12"/>
  <c r="U54" i="12" s="1"/>
  <c r="S53" i="12"/>
  <c r="R53" i="12"/>
  <c r="Q53" i="12"/>
  <c r="P53" i="12"/>
  <c r="E53" i="12"/>
  <c r="T53" i="12" s="1"/>
  <c r="T52" i="12"/>
  <c r="S52" i="12"/>
  <c r="R52" i="12"/>
  <c r="Q52" i="12"/>
  <c r="P52" i="12"/>
  <c r="E52" i="12"/>
  <c r="U52" i="12" s="1"/>
  <c r="S51" i="12"/>
  <c r="R51" i="12"/>
  <c r="Q51" i="12"/>
  <c r="P51" i="12"/>
  <c r="E51" i="12"/>
  <c r="S50" i="12"/>
  <c r="R50" i="12"/>
  <c r="Q50" i="12"/>
  <c r="P50" i="12"/>
  <c r="E50" i="12"/>
  <c r="U50" i="12" s="1"/>
  <c r="S49" i="12"/>
  <c r="R49" i="12"/>
  <c r="Q49" i="12"/>
  <c r="P49" i="12"/>
  <c r="E49" i="12"/>
  <c r="T49" i="12" s="1"/>
  <c r="U48" i="12"/>
  <c r="S48" i="12"/>
  <c r="R48" i="12"/>
  <c r="Q48" i="12"/>
  <c r="P48" i="12"/>
  <c r="E48" i="12"/>
  <c r="T48" i="12" s="1"/>
  <c r="S47" i="12"/>
  <c r="R47" i="12"/>
  <c r="Q47" i="12"/>
  <c r="P47" i="12"/>
  <c r="E47" i="12"/>
  <c r="U47" i="12" s="1"/>
  <c r="S46" i="12"/>
  <c r="R46" i="12"/>
  <c r="Q46" i="12"/>
  <c r="P46" i="12"/>
  <c r="E46" i="12"/>
  <c r="T46" i="12" s="1"/>
  <c r="U45" i="12"/>
  <c r="T45" i="12"/>
  <c r="S45" i="12"/>
  <c r="R45" i="12"/>
  <c r="Q45" i="12"/>
  <c r="P45" i="12"/>
  <c r="E45" i="12"/>
  <c r="S44" i="12"/>
  <c r="R44" i="12"/>
  <c r="Q44" i="12"/>
  <c r="P44" i="12"/>
  <c r="E44" i="12"/>
  <c r="U44" i="12" s="1"/>
  <c r="O42" i="12"/>
  <c r="N42" i="12"/>
  <c r="M42" i="12"/>
  <c r="L42" i="12"/>
  <c r="K42" i="12"/>
  <c r="J42" i="12"/>
  <c r="I42" i="12"/>
  <c r="S42" i="12" s="1"/>
  <c r="H42" i="12"/>
  <c r="R42" i="12" s="1"/>
  <c r="G42" i="12"/>
  <c r="F42" i="12"/>
  <c r="C42" i="12"/>
  <c r="B42" i="12"/>
  <c r="T41" i="12"/>
  <c r="S41" i="12"/>
  <c r="R41" i="12"/>
  <c r="Q41" i="12"/>
  <c r="P41" i="12"/>
  <c r="E41" i="12"/>
  <c r="U41" i="12" s="1"/>
  <c r="S40" i="12"/>
  <c r="R40" i="12"/>
  <c r="Q40" i="12"/>
  <c r="P40" i="12"/>
  <c r="E40" i="12"/>
  <c r="S39" i="12"/>
  <c r="R39" i="12"/>
  <c r="Q39" i="12"/>
  <c r="P39" i="12"/>
  <c r="E39" i="12"/>
  <c r="U39" i="12" s="1"/>
  <c r="S38" i="12"/>
  <c r="R38" i="12"/>
  <c r="Q38" i="12"/>
  <c r="P38" i="12"/>
  <c r="E38" i="12"/>
  <c r="T38" i="12" s="1"/>
  <c r="U37" i="12"/>
  <c r="T37" i="12"/>
  <c r="S37" i="12"/>
  <c r="R37" i="12"/>
  <c r="Q37" i="12"/>
  <c r="P37" i="12"/>
  <c r="E37" i="12"/>
  <c r="O35" i="12"/>
  <c r="N35" i="12"/>
  <c r="M35" i="12"/>
  <c r="L35" i="12"/>
  <c r="K35" i="12"/>
  <c r="J35" i="12"/>
  <c r="R35" i="12" s="1"/>
  <c r="I35" i="12"/>
  <c r="H35" i="12"/>
  <c r="G35" i="12"/>
  <c r="F35" i="12"/>
  <c r="C35" i="12"/>
  <c r="B35" i="12"/>
  <c r="S34" i="12"/>
  <c r="R34" i="12"/>
  <c r="Q34" i="12"/>
  <c r="U34" i="12" s="1"/>
  <c r="P34" i="12"/>
  <c r="T34" i="12" s="1"/>
  <c r="E34" i="12"/>
  <c r="O32" i="12"/>
  <c r="N32" i="12"/>
  <c r="M32" i="12"/>
  <c r="L32" i="12"/>
  <c r="K32" i="12"/>
  <c r="J32" i="12"/>
  <c r="I32" i="12"/>
  <c r="S32" i="12" s="1"/>
  <c r="H32" i="12"/>
  <c r="G32" i="12"/>
  <c r="F32" i="12"/>
  <c r="C32" i="12"/>
  <c r="B32" i="12"/>
  <c r="S31" i="12"/>
  <c r="R31" i="12"/>
  <c r="Q31" i="12"/>
  <c r="P31" i="12"/>
  <c r="E31" i="12"/>
  <c r="U31" i="12" s="1"/>
  <c r="T30" i="12"/>
  <c r="S30" i="12"/>
  <c r="R30" i="12"/>
  <c r="Q30" i="12"/>
  <c r="P30" i="12"/>
  <c r="E30" i="12"/>
  <c r="U30" i="12" s="1"/>
  <c r="S29" i="12"/>
  <c r="R29" i="12"/>
  <c r="Q29" i="12"/>
  <c r="P29" i="12"/>
  <c r="E29" i="12"/>
  <c r="S28" i="12"/>
  <c r="R28" i="12"/>
  <c r="Q28" i="12"/>
  <c r="P28" i="12"/>
  <c r="E28" i="12"/>
  <c r="O26" i="12"/>
  <c r="N26" i="12"/>
  <c r="M26" i="12"/>
  <c r="L26" i="12"/>
  <c r="K26" i="12"/>
  <c r="J26" i="12"/>
  <c r="I26" i="12"/>
  <c r="S26" i="12" s="1"/>
  <c r="H26" i="12"/>
  <c r="G26" i="12"/>
  <c r="F26" i="12"/>
  <c r="C26" i="12"/>
  <c r="E26" i="12" s="1"/>
  <c r="B26" i="12"/>
  <c r="S25" i="12"/>
  <c r="R25" i="12"/>
  <c r="Q25" i="12"/>
  <c r="P25" i="12"/>
  <c r="E25" i="12"/>
  <c r="S24" i="12"/>
  <c r="R24" i="12"/>
  <c r="Q24" i="12"/>
  <c r="P24" i="12"/>
  <c r="E24" i="12"/>
  <c r="U24" i="12" s="1"/>
  <c r="S23" i="12"/>
  <c r="R23" i="12"/>
  <c r="Q23" i="12"/>
  <c r="P23" i="12"/>
  <c r="E23" i="12"/>
  <c r="S22" i="12"/>
  <c r="R22" i="12"/>
  <c r="Q22" i="12"/>
  <c r="P22" i="12"/>
  <c r="E22" i="12"/>
  <c r="U22" i="12" s="1"/>
  <c r="U21" i="12"/>
  <c r="S21" i="12"/>
  <c r="R21" i="12"/>
  <c r="Q21" i="12"/>
  <c r="P21" i="12"/>
  <c r="E21" i="12"/>
  <c r="T21" i="12" s="1"/>
  <c r="U20" i="12"/>
  <c r="S20" i="12"/>
  <c r="R20" i="12"/>
  <c r="Q20" i="12"/>
  <c r="P20" i="12"/>
  <c r="E20" i="12"/>
  <c r="T20" i="12" s="1"/>
  <c r="T19" i="12"/>
  <c r="S19" i="12"/>
  <c r="R19" i="12"/>
  <c r="Q19" i="12"/>
  <c r="P19" i="12"/>
  <c r="E19" i="12"/>
  <c r="U19" i="12" s="1"/>
  <c r="O17" i="12"/>
  <c r="N17" i="12"/>
  <c r="M17" i="12"/>
  <c r="L17" i="12"/>
  <c r="K17" i="12"/>
  <c r="J17" i="12"/>
  <c r="I17" i="12"/>
  <c r="S17" i="12" s="1"/>
  <c r="H17" i="12"/>
  <c r="G17" i="12"/>
  <c r="F17" i="12"/>
  <c r="C17" i="12"/>
  <c r="B17" i="12"/>
  <c r="E17" i="12" s="1"/>
  <c r="S16" i="12"/>
  <c r="R16" i="12"/>
  <c r="Q16" i="12"/>
  <c r="P16" i="12"/>
  <c r="E16" i="12"/>
  <c r="U16" i="12" s="1"/>
  <c r="U15" i="12"/>
  <c r="S15" i="12"/>
  <c r="R15" i="12"/>
  <c r="Q15" i="12"/>
  <c r="P15" i="12"/>
  <c r="E15" i="12"/>
  <c r="T15" i="12" s="1"/>
  <c r="U14" i="12"/>
  <c r="T14" i="12"/>
  <c r="S14" i="12"/>
  <c r="R14" i="12"/>
  <c r="Q14" i="12"/>
  <c r="P14" i="12"/>
  <c r="E14" i="12"/>
  <c r="T13" i="12"/>
  <c r="S13" i="12"/>
  <c r="R13" i="12"/>
  <c r="Q13" i="12"/>
  <c r="P13" i="12"/>
  <c r="E13" i="12"/>
  <c r="U13" i="12" s="1"/>
  <c r="S12" i="12"/>
  <c r="R12" i="12"/>
  <c r="Q12" i="12"/>
  <c r="P12" i="12"/>
  <c r="E12" i="12"/>
  <c r="S11" i="12"/>
  <c r="R11" i="12"/>
  <c r="Q11" i="12"/>
  <c r="P11" i="12"/>
  <c r="E11" i="12"/>
  <c r="U11" i="12" s="1"/>
  <c r="S10" i="12"/>
  <c r="R10" i="12"/>
  <c r="Q10" i="12"/>
  <c r="U10" i="12" s="1"/>
  <c r="P10" i="12"/>
  <c r="E10" i="12"/>
  <c r="T10" i="12" s="1"/>
  <c r="T9" i="12"/>
  <c r="S9" i="12"/>
  <c r="R9" i="12"/>
  <c r="Q9" i="12"/>
  <c r="P9" i="12"/>
  <c r="E9" i="12"/>
  <c r="U9" i="12" s="1"/>
  <c r="T96" i="11"/>
  <c r="S96" i="11"/>
  <c r="R96" i="11"/>
  <c r="Q96" i="11"/>
  <c r="P96" i="11"/>
  <c r="E96" i="11"/>
  <c r="U96" i="11" s="1"/>
  <c r="S95" i="11"/>
  <c r="R95" i="11"/>
  <c r="Q95" i="11"/>
  <c r="P95" i="11"/>
  <c r="E95" i="11"/>
  <c r="S94" i="11"/>
  <c r="R94" i="11"/>
  <c r="Q94" i="11"/>
  <c r="P94" i="11"/>
  <c r="E94" i="11"/>
  <c r="T93" i="11"/>
  <c r="S93" i="11"/>
  <c r="R93" i="11"/>
  <c r="Q93" i="11"/>
  <c r="P93" i="11"/>
  <c r="E93" i="11"/>
  <c r="U93" i="11" s="1"/>
  <c r="S92" i="11"/>
  <c r="R92" i="11"/>
  <c r="Q92" i="11"/>
  <c r="P92" i="11"/>
  <c r="E92" i="11"/>
  <c r="S91" i="11"/>
  <c r="R91" i="11"/>
  <c r="Q91" i="11"/>
  <c r="P91" i="11"/>
  <c r="E91" i="11"/>
  <c r="U91" i="11" s="1"/>
  <c r="S90" i="11"/>
  <c r="R90" i="11"/>
  <c r="Q90" i="11"/>
  <c r="P90" i="11"/>
  <c r="E90" i="11"/>
  <c r="T89" i="11"/>
  <c r="S89" i="11"/>
  <c r="R89" i="11"/>
  <c r="Q89" i="11"/>
  <c r="P89" i="11"/>
  <c r="E89" i="11"/>
  <c r="U89" i="11" s="1"/>
  <c r="S88" i="11"/>
  <c r="R88" i="11"/>
  <c r="Q88" i="11"/>
  <c r="P88" i="11"/>
  <c r="E88" i="11"/>
  <c r="U88" i="11" s="1"/>
  <c r="O75" i="11"/>
  <c r="N75" i="11"/>
  <c r="M75" i="11"/>
  <c r="L75" i="11"/>
  <c r="K75" i="11"/>
  <c r="J75" i="11"/>
  <c r="I75" i="11"/>
  <c r="H75" i="11"/>
  <c r="G75" i="11"/>
  <c r="F75" i="11"/>
  <c r="C75" i="11"/>
  <c r="B75" i="11"/>
  <c r="O74" i="11"/>
  <c r="N74" i="11"/>
  <c r="M74" i="11"/>
  <c r="L74" i="11"/>
  <c r="K74" i="11"/>
  <c r="J74" i="11"/>
  <c r="R74" i="11" s="1"/>
  <c r="I74" i="11"/>
  <c r="S74" i="11" s="1"/>
  <c r="H74" i="11"/>
  <c r="G74" i="11"/>
  <c r="F74" i="11"/>
  <c r="C74" i="11"/>
  <c r="B74" i="11"/>
  <c r="R73" i="11"/>
  <c r="O73" i="11"/>
  <c r="N73" i="11"/>
  <c r="M73" i="11"/>
  <c r="L73" i="11"/>
  <c r="K73" i="11"/>
  <c r="J73" i="11"/>
  <c r="I73" i="11"/>
  <c r="Q73" i="11" s="1"/>
  <c r="H73" i="11"/>
  <c r="P73" i="11" s="1"/>
  <c r="G73" i="11"/>
  <c r="F73" i="11"/>
  <c r="E73" i="11"/>
  <c r="C73" i="11"/>
  <c r="B73" i="11"/>
  <c r="S72" i="11"/>
  <c r="R72" i="11"/>
  <c r="Q72" i="11"/>
  <c r="P72" i="11"/>
  <c r="E72" i="11"/>
  <c r="T72" i="11" s="1"/>
  <c r="S71" i="11"/>
  <c r="R71" i="11"/>
  <c r="Q71" i="11"/>
  <c r="P71" i="11"/>
  <c r="E71" i="11"/>
  <c r="O69" i="11"/>
  <c r="N69" i="11"/>
  <c r="M69" i="11"/>
  <c r="L69" i="11"/>
  <c r="K69" i="11"/>
  <c r="J69" i="11"/>
  <c r="I69" i="11"/>
  <c r="H69" i="11"/>
  <c r="G69" i="11"/>
  <c r="F69" i="11"/>
  <c r="C69" i="11"/>
  <c r="B69" i="11"/>
  <c r="O68" i="11"/>
  <c r="N68" i="11"/>
  <c r="M68" i="11"/>
  <c r="L68" i="11"/>
  <c r="K68" i="11"/>
  <c r="J68" i="11"/>
  <c r="I68" i="11"/>
  <c r="H68" i="11"/>
  <c r="G68" i="11"/>
  <c r="F68" i="11"/>
  <c r="C68" i="11"/>
  <c r="E68" i="11" s="1"/>
  <c r="B68" i="11"/>
  <c r="U67" i="11"/>
  <c r="S67" i="11"/>
  <c r="R67" i="11"/>
  <c r="Q67" i="11"/>
  <c r="P67" i="11"/>
  <c r="E67" i="11"/>
  <c r="T67" i="11" s="1"/>
  <c r="S66" i="11"/>
  <c r="R66" i="11"/>
  <c r="Q66" i="11"/>
  <c r="P66" i="11"/>
  <c r="E66" i="11"/>
  <c r="S65" i="11"/>
  <c r="R65" i="11"/>
  <c r="Q65" i="11"/>
  <c r="P65" i="11"/>
  <c r="E65" i="11"/>
  <c r="U65" i="11" s="1"/>
  <c r="S64" i="11"/>
  <c r="R64" i="11"/>
  <c r="Q64" i="11"/>
  <c r="P64" i="11"/>
  <c r="E64" i="11"/>
  <c r="U64" i="11" s="1"/>
  <c r="S63" i="11"/>
  <c r="R63" i="11"/>
  <c r="Q63" i="11"/>
  <c r="P63" i="11"/>
  <c r="E63" i="11"/>
  <c r="T63" i="11" s="1"/>
  <c r="O61" i="11"/>
  <c r="N61" i="11"/>
  <c r="M61" i="11"/>
  <c r="L61" i="11"/>
  <c r="K61" i="11"/>
  <c r="J61" i="11"/>
  <c r="I61" i="11"/>
  <c r="S61" i="11" s="1"/>
  <c r="H61" i="11"/>
  <c r="C61" i="11"/>
  <c r="B61" i="11"/>
  <c r="S60" i="11"/>
  <c r="R60" i="11"/>
  <c r="Q60" i="11"/>
  <c r="P60" i="11"/>
  <c r="E60" i="11"/>
  <c r="S59" i="11"/>
  <c r="R59" i="11"/>
  <c r="Q59" i="11"/>
  <c r="P59" i="11"/>
  <c r="E59" i="11"/>
  <c r="U59" i="11" s="1"/>
  <c r="S58" i="11"/>
  <c r="R58" i="11"/>
  <c r="Q58" i="11"/>
  <c r="P58" i="11"/>
  <c r="E58" i="11"/>
  <c r="T58" i="11" s="1"/>
  <c r="S57" i="11"/>
  <c r="R57" i="11"/>
  <c r="Q57" i="11"/>
  <c r="P57" i="11"/>
  <c r="E57" i="11"/>
  <c r="U57" i="11" s="1"/>
  <c r="O55" i="11"/>
  <c r="N55" i="11"/>
  <c r="M55" i="11"/>
  <c r="L55" i="11"/>
  <c r="K55" i="11"/>
  <c r="J55" i="11"/>
  <c r="I55" i="11"/>
  <c r="S55" i="11" s="1"/>
  <c r="H55" i="11"/>
  <c r="G55" i="11"/>
  <c r="F55" i="11"/>
  <c r="C55" i="11"/>
  <c r="B55" i="11"/>
  <c r="T54" i="11"/>
  <c r="S54" i="11"/>
  <c r="R54" i="11"/>
  <c r="Q54" i="11"/>
  <c r="P54" i="11"/>
  <c r="E54" i="11"/>
  <c r="U54" i="11" s="1"/>
  <c r="S53" i="11"/>
  <c r="R53" i="11"/>
  <c r="Q53" i="11"/>
  <c r="P53" i="11"/>
  <c r="E53" i="11"/>
  <c r="U53" i="11" s="1"/>
  <c r="S52" i="11"/>
  <c r="R52" i="11"/>
  <c r="Q52" i="11"/>
  <c r="P52" i="11"/>
  <c r="E52" i="11"/>
  <c r="U51" i="11"/>
  <c r="T51" i="11"/>
  <c r="S51" i="11"/>
  <c r="R51" i="11"/>
  <c r="Q51" i="11"/>
  <c r="P51" i="11"/>
  <c r="E51" i="11"/>
  <c r="U50" i="11"/>
  <c r="T50" i="11"/>
  <c r="S50" i="11"/>
  <c r="R50" i="11"/>
  <c r="Q50" i="11"/>
  <c r="P50" i="11"/>
  <c r="E50" i="11"/>
  <c r="S49" i="11"/>
  <c r="R49" i="11"/>
  <c r="Q49" i="11"/>
  <c r="P49" i="11"/>
  <c r="E49" i="11"/>
  <c r="S48" i="11"/>
  <c r="R48" i="11"/>
  <c r="Q48" i="11"/>
  <c r="P48" i="11"/>
  <c r="E48" i="11"/>
  <c r="U48" i="11" s="1"/>
  <c r="S47" i="11"/>
  <c r="R47" i="11"/>
  <c r="Q47" i="11"/>
  <c r="P47" i="11"/>
  <c r="E47" i="11"/>
  <c r="T47" i="11" s="1"/>
  <c r="T46" i="11"/>
  <c r="S46" i="11"/>
  <c r="R46" i="11"/>
  <c r="Q46" i="11"/>
  <c r="P46" i="11"/>
  <c r="E46" i="11"/>
  <c r="U46" i="11" s="1"/>
  <c r="S45" i="11"/>
  <c r="R45" i="11"/>
  <c r="Q45" i="11"/>
  <c r="P45" i="11"/>
  <c r="E45" i="11"/>
  <c r="U45" i="11" s="1"/>
  <c r="S44" i="11"/>
  <c r="R44" i="11"/>
  <c r="Q44" i="11"/>
  <c r="P44" i="11"/>
  <c r="E44" i="11"/>
  <c r="T44" i="11" s="1"/>
  <c r="O42" i="11"/>
  <c r="N42" i="11"/>
  <c r="M42" i="11"/>
  <c r="L42" i="11"/>
  <c r="K42" i="11"/>
  <c r="J42" i="11"/>
  <c r="I42" i="11"/>
  <c r="S42" i="11" s="1"/>
  <c r="H42" i="11"/>
  <c r="G42" i="11"/>
  <c r="F42" i="11"/>
  <c r="C42" i="11"/>
  <c r="B42" i="11"/>
  <c r="E42" i="11" s="1"/>
  <c r="S41" i="11"/>
  <c r="R41" i="11"/>
  <c r="Q41" i="11"/>
  <c r="P41" i="11"/>
  <c r="E41" i="11"/>
  <c r="U40" i="11"/>
  <c r="T40" i="11"/>
  <c r="S40" i="11"/>
  <c r="R40" i="11"/>
  <c r="Q40" i="11"/>
  <c r="P40" i="11"/>
  <c r="E40" i="11"/>
  <c r="T39" i="11"/>
  <c r="S39" i="11"/>
  <c r="R39" i="11"/>
  <c r="Q39" i="11"/>
  <c r="P39" i="11"/>
  <c r="E39" i="11"/>
  <c r="U39" i="11" s="1"/>
  <c r="S38" i="11"/>
  <c r="R38" i="11"/>
  <c r="Q38" i="11"/>
  <c r="P38" i="11"/>
  <c r="E38" i="11"/>
  <c r="S37" i="11"/>
  <c r="R37" i="11"/>
  <c r="Q37" i="11"/>
  <c r="P37" i="11"/>
  <c r="E37" i="11"/>
  <c r="S35" i="11"/>
  <c r="O35" i="11"/>
  <c r="N35" i="11"/>
  <c r="M35" i="11"/>
  <c r="L35" i="11"/>
  <c r="K35" i="11"/>
  <c r="J35" i="11"/>
  <c r="I35" i="11"/>
  <c r="H35" i="11"/>
  <c r="G35" i="11"/>
  <c r="F35" i="11"/>
  <c r="C35" i="11"/>
  <c r="B35" i="11"/>
  <c r="S34" i="11"/>
  <c r="R34" i="11"/>
  <c r="Q34" i="11"/>
  <c r="P34" i="11"/>
  <c r="E34" i="11"/>
  <c r="U34" i="11" s="1"/>
  <c r="O32" i="11"/>
  <c r="N32" i="11"/>
  <c r="M32" i="11"/>
  <c r="L32" i="11"/>
  <c r="K32" i="11"/>
  <c r="J32" i="11"/>
  <c r="I32" i="11"/>
  <c r="S32" i="11" s="1"/>
  <c r="H32" i="11"/>
  <c r="R32" i="11" s="1"/>
  <c r="G32" i="11"/>
  <c r="F32" i="11"/>
  <c r="C32" i="11"/>
  <c r="B32" i="11"/>
  <c r="S31" i="11"/>
  <c r="R31" i="11"/>
  <c r="Q31" i="11"/>
  <c r="P31" i="11"/>
  <c r="E31" i="11"/>
  <c r="U31" i="11" s="1"/>
  <c r="U30" i="11"/>
  <c r="S30" i="11"/>
  <c r="R30" i="11"/>
  <c r="Q30" i="11"/>
  <c r="P30" i="11"/>
  <c r="E30" i="11"/>
  <c r="T30" i="11" s="1"/>
  <c r="S29" i="11"/>
  <c r="R29" i="11"/>
  <c r="Q29" i="11"/>
  <c r="P29" i="11"/>
  <c r="E29" i="11"/>
  <c r="U29" i="11" s="1"/>
  <c r="S28" i="11"/>
  <c r="R28" i="11"/>
  <c r="Q28" i="11"/>
  <c r="P28" i="11"/>
  <c r="E28" i="11"/>
  <c r="U28" i="11" s="1"/>
  <c r="O26" i="11"/>
  <c r="N26" i="11"/>
  <c r="M26" i="11"/>
  <c r="L26" i="11"/>
  <c r="K26" i="11"/>
  <c r="J26" i="11"/>
  <c r="I26" i="11"/>
  <c r="S26" i="11" s="1"/>
  <c r="H26" i="11"/>
  <c r="R26" i="11" s="1"/>
  <c r="G26" i="11"/>
  <c r="F26" i="11"/>
  <c r="C26" i="11"/>
  <c r="B26" i="11"/>
  <c r="E26" i="11" s="1"/>
  <c r="S25" i="11"/>
  <c r="R25" i="11"/>
  <c r="Q25" i="11"/>
  <c r="P25" i="11"/>
  <c r="E25" i="11"/>
  <c r="U25" i="11" s="1"/>
  <c r="S24" i="11"/>
  <c r="R24" i="11"/>
  <c r="Q24" i="11"/>
  <c r="P24" i="11"/>
  <c r="E24" i="11"/>
  <c r="U24" i="11" s="1"/>
  <c r="S23" i="11"/>
  <c r="R23" i="11"/>
  <c r="Q23" i="11"/>
  <c r="P23" i="11"/>
  <c r="E23" i="11"/>
  <c r="U23" i="11" s="1"/>
  <c r="S22" i="11"/>
  <c r="R22" i="11"/>
  <c r="Q22" i="11"/>
  <c r="P22" i="11"/>
  <c r="E22" i="11"/>
  <c r="U22" i="11" s="1"/>
  <c r="S21" i="11"/>
  <c r="R21" i="11"/>
  <c r="Q21" i="11"/>
  <c r="P21" i="11"/>
  <c r="E21" i="11"/>
  <c r="S20" i="11"/>
  <c r="R20" i="11"/>
  <c r="Q20" i="11"/>
  <c r="P20" i="11"/>
  <c r="E20" i="11"/>
  <c r="U20" i="11" s="1"/>
  <c r="S19" i="11"/>
  <c r="R19" i="11"/>
  <c r="Q19" i="11"/>
  <c r="P19" i="11"/>
  <c r="E19" i="11"/>
  <c r="O17" i="11"/>
  <c r="N17" i="11"/>
  <c r="M17" i="11"/>
  <c r="L17" i="11"/>
  <c r="K17" i="11"/>
  <c r="J17" i="11"/>
  <c r="I17" i="11"/>
  <c r="Q17" i="11" s="1"/>
  <c r="H17" i="11"/>
  <c r="G17" i="11"/>
  <c r="F17" i="11"/>
  <c r="E17" i="11"/>
  <c r="C17" i="11"/>
  <c r="B17" i="11"/>
  <c r="S16" i="11"/>
  <c r="R16" i="11"/>
  <c r="Q16" i="11"/>
  <c r="P16" i="11"/>
  <c r="E16" i="11"/>
  <c r="T16" i="11" s="1"/>
  <c r="T15" i="11"/>
  <c r="S15" i="11"/>
  <c r="R15" i="11"/>
  <c r="Q15" i="11"/>
  <c r="P15" i="11"/>
  <c r="E15" i="11"/>
  <c r="U15" i="11" s="1"/>
  <c r="S14" i="11"/>
  <c r="R14" i="11"/>
  <c r="Q14" i="11"/>
  <c r="P14" i="11"/>
  <c r="E14" i="11"/>
  <c r="U14" i="11" s="1"/>
  <c r="U13" i="11"/>
  <c r="T13" i="11"/>
  <c r="S13" i="11"/>
  <c r="R13" i="11"/>
  <c r="Q13" i="11"/>
  <c r="P13" i="11"/>
  <c r="E13" i="11"/>
  <c r="U12" i="11"/>
  <c r="T12" i="11"/>
  <c r="S12" i="11"/>
  <c r="R12" i="11"/>
  <c r="Q12" i="11"/>
  <c r="P12" i="11"/>
  <c r="E12" i="11"/>
  <c r="S11" i="11"/>
  <c r="R11" i="11"/>
  <c r="Q11" i="11"/>
  <c r="P11" i="11"/>
  <c r="E11" i="11"/>
  <c r="U11" i="11" s="1"/>
  <c r="S10" i="11"/>
  <c r="R10" i="11"/>
  <c r="Q10" i="11"/>
  <c r="P10" i="11"/>
  <c r="E10" i="11"/>
  <c r="S9" i="11"/>
  <c r="R9" i="11"/>
  <c r="Q9" i="11"/>
  <c r="P9" i="11"/>
  <c r="E9" i="11"/>
  <c r="U96" i="10"/>
  <c r="S96" i="10"/>
  <c r="R96" i="10"/>
  <c r="Q96" i="10"/>
  <c r="P96" i="10"/>
  <c r="E96" i="10"/>
  <c r="T96" i="10" s="1"/>
  <c r="S95" i="10"/>
  <c r="R95" i="10"/>
  <c r="Q95" i="10"/>
  <c r="P95" i="10"/>
  <c r="E95" i="10"/>
  <c r="U95" i="10" s="1"/>
  <c r="S94" i="10"/>
  <c r="R94" i="10"/>
  <c r="Q94" i="10"/>
  <c r="P94" i="10"/>
  <c r="E94" i="10"/>
  <c r="U94" i="10" s="1"/>
  <c r="S93" i="10"/>
  <c r="R93" i="10"/>
  <c r="Q93" i="10"/>
  <c r="P93" i="10"/>
  <c r="E93" i="10"/>
  <c r="U93" i="10" s="1"/>
  <c r="T92" i="10"/>
  <c r="S92" i="10"/>
  <c r="R92" i="10"/>
  <c r="Q92" i="10"/>
  <c r="P92" i="10"/>
  <c r="E92" i="10"/>
  <c r="U92" i="10" s="1"/>
  <c r="U91" i="10"/>
  <c r="T91" i="10"/>
  <c r="S91" i="10"/>
  <c r="R91" i="10"/>
  <c r="Q91" i="10"/>
  <c r="P91" i="10"/>
  <c r="E91" i="10"/>
  <c r="S90" i="10"/>
  <c r="R90" i="10"/>
  <c r="Q90" i="10"/>
  <c r="P90" i="10"/>
  <c r="E90" i="10"/>
  <c r="S89" i="10"/>
  <c r="R89" i="10"/>
  <c r="Q89" i="10"/>
  <c r="P89" i="10"/>
  <c r="E89" i="10"/>
  <c r="U89" i="10" s="1"/>
  <c r="S88" i="10"/>
  <c r="R88" i="10"/>
  <c r="Q88" i="10"/>
  <c r="P88" i="10"/>
  <c r="E88" i="10"/>
  <c r="U88" i="10" s="1"/>
  <c r="O75" i="10"/>
  <c r="N75" i="10"/>
  <c r="M75" i="10"/>
  <c r="L75" i="10"/>
  <c r="K75" i="10"/>
  <c r="J75" i="10"/>
  <c r="I75" i="10"/>
  <c r="H75" i="10"/>
  <c r="G75" i="10"/>
  <c r="F75" i="10"/>
  <c r="C75" i="10"/>
  <c r="B75" i="10"/>
  <c r="O74" i="10"/>
  <c r="N74" i="10"/>
  <c r="M74" i="10"/>
  <c r="L74" i="10"/>
  <c r="K74" i="10"/>
  <c r="J74" i="10"/>
  <c r="I74" i="10"/>
  <c r="H74" i="10"/>
  <c r="G74" i="10"/>
  <c r="F74" i="10"/>
  <c r="C74" i="10"/>
  <c r="B74" i="10"/>
  <c r="E74" i="10" s="1"/>
  <c r="O73" i="10"/>
  <c r="N73" i="10"/>
  <c r="M73" i="10"/>
  <c r="L73" i="10"/>
  <c r="K73" i="10"/>
  <c r="J73" i="10"/>
  <c r="I73" i="10"/>
  <c r="S73" i="10" s="1"/>
  <c r="H73" i="10"/>
  <c r="G73" i="10"/>
  <c r="F73" i="10"/>
  <c r="C73" i="10"/>
  <c r="B73" i="10"/>
  <c r="S72" i="10"/>
  <c r="R72" i="10"/>
  <c r="Q72" i="10"/>
  <c r="P72" i="10"/>
  <c r="E72" i="10"/>
  <c r="S71" i="10"/>
  <c r="R71" i="10"/>
  <c r="Q71" i="10"/>
  <c r="P71" i="10"/>
  <c r="E71" i="10"/>
  <c r="O69" i="10"/>
  <c r="N69" i="10"/>
  <c r="M69" i="10"/>
  <c r="L69" i="10"/>
  <c r="K69" i="10"/>
  <c r="J69" i="10"/>
  <c r="I69" i="10"/>
  <c r="H69" i="10"/>
  <c r="G69" i="10"/>
  <c r="F69" i="10"/>
  <c r="C69" i="10"/>
  <c r="B69" i="10"/>
  <c r="O68" i="10"/>
  <c r="N68" i="10"/>
  <c r="M68" i="10"/>
  <c r="L68" i="10"/>
  <c r="K68" i="10"/>
  <c r="J68" i="10"/>
  <c r="I68" i="10"/>
  <c r="S68" i="10" s="1"/>
  <c r="H68" i="10"/>
  <c r="R68" i="10" s="1"/>
  <c r="G68" i="10"/>
  <c r="F68" i="10"/>
  <c r="C68" i="10"/>
  <c r="B68" i="10"/>
  <c r="S67" i="10"/>
  <c r="R67" i="10"/>
  <c r="Q67" i="10"/>
  <c r="P67" i="10"/>
  <c r="E67" i="10"/>
  <c r="S66" i="10"/>
  <c r="R66" i="10"/>
  <c r="Q66" i="10"/>
  <c r="P66" i="10"/>
  <c r="E66" i="10"/>
  <c r="U66" i="10" s="1"/>
  <c r="U65" i="10"/>
  <c r="S65" i="10"/>
  <c r="R65" i="10"/>
  <c r="Q65" i="10"/>
  <c r="P65" i="10"/>
  <c r="E65" i="10"/>
  <c r="T65" i="10" s="1"/>
  <c r="T64" i="10"/>
  <c r="S64" i="10"/>
  <c r="R64" i="10"/>
  <c r="Q64" i="10"/>
  <c r="P64" i="10"/>
  <c r="E64" i="10"/>
  <c r="U64" i="10" s="1"/>
  <c r="S63" i="10"/>
  <c r="R63" i="10"/>
  <c r="Q63" i="10"/>
  <c r="P63" i="10"/>
  <c r="E63" i="10"/>
  <c r="U63" i="10" s="1"/>
  <c r="O61" i="10"/>
  <c r="N61" i="10"/>
  <c r="M61" i="10"/>
  <c r="L61" i="10"/>
  <c r="K61" i="10"/>
  <c r="J61" i="10"/>
  <c r="I61" i="10"/>
  <c r="S61" i="10" s="1"/>
  <c r="H61" i="10"/>
  <c r="R61" i="10" s="1"/>
  <c r="C61" i="10"/>
  <c r="B61" i="10"/>
  <c r="S60" i="10"/>
  <c r="R60" i="10"/>
  <c r="Q60" i="10"/>
  <c r="P60" i="10"/>
  <c r="E60" i="10"/>
  <c r="T60" i="10" s="1"/>
  <c r="U59" i="10"/>
  <c r="T59" i="10"/>
  <c r="S59" i="10"/>
  <c r="R59" i="10"/>
  <c r="Q59" i="10"/>
  <c r="P59" i="10"/>
  <c r="E59" i="10"/>
  <c r="S58" i="10"/>
  <c r="R58" i="10"/>
  <c r="Q58" i="10"/>
  <c r="P58" i="10"/>
  <c r="E58" i="10"/>
  <c r="S57" i="10"/>
  <c r="R57" i="10"/>
  <c r="Q57" i="10"/>
  <c r="P57" i="10"/>
  <c r="E57" i="10"/>
  <c r="U57" i="10" s="1"/>
  <c r="O55" i="10"/>
  <c r="N55" i="10"/>
  <c r="M55" i="10"/>
  <c r="L55" i="10"/>
  <c r="K55" i="10"/>
  <c r="J55" i="10"/>
  <c r="I55" i="10"/>
  <c r="S55" i="10" s="1"/>
  <c r="H55" i="10"/>
  <c r="R55" i="10" s="1"/>
  <c r="G55" i="10"/>
  <c r="F55" i="10"/>
  <c r="C55" i="10"/>
  <c r="B55" i="10"/>
  <c r="S54" i="10"/>
  <c r="R54" i="10"/>
  <c r="Q54" i="10"/>
  <c r="P54" i="10"/>
  <c r="E54" i="10"/>
  <c r="U54" i="10" s="1"/>
  <c r="S53" i="10"/>
  <c r="R53" i="10"/>
  <c r="Q53" i="10"/>
  <c r="P53" i="10"/>
  <c r="E53" i="10"/>
  <c r="S52" i="10"/>
  <c r="R52" i="10"/>
  <c r="Q52" i="10"/>
  <c r="P52" i="10"/>
  <c r="E52" i="10"/>
  <c r="U52" i="10" s="1"/>
  <c r="S51" i="10"/>
  <c r="R51" i="10"/>
  <c r="Q51" i="10"/>
  <c r="P51" i="10"/>
  <c r="E51" i="10"/>
  <c r="U51" i="10" s="1"/>
  <c r="S50" i="10"/>
  <c r="R50" i="10"/>
  <c r="Q50" i="10"/>
  <c r="P50" i="10"/>
  <c r="E50" i="10"/>
  <c r="S49" i="10"/>
  <c r="R49" i="10"/>
  <c r="Q49" i="10"/>
  <c r="P49" i="10"/>
  <c r="E49" i="10"/>
  <c r="S48" i="10"/>
  <c r="R48" i="10"/>
  <c r="Q48" i="10"/>
  <c r="P48" i="10"/>
  <c r="E48" i="10"/>
  <c r="U48" i="10" s="1"/>
  <c r="S47" i="10"/>
  <c r="R47" i="10"/>
  <c r="Q47" i="10"/>
  <c r="P47" i="10"/>
  <c r="E47" i="10"/>
  <c r="S46" i="10"/>
  <c r="R46" i="10"/>
  <c r="Q46" i="10"/>
  <c r="P46" i="10"/>
  <c r="E46" i="10"/>
  <c r="U46" i="10" s="1"/>
  <c r="S45" i="10"/>
  <c r="R45" i="10"/>
  <c r="Q45" i="10"/>
  <c r="P45" i="10"/>
  <c r="E45" i="10"/>
  <c r="U45" i="10" s="1"/>
  <c r="S44" i="10"/>
  <c r="R44" i="10"/>
  <c r="Q44" i="10"/>
  <c r="P44" i="10"/>
  <c r="E44" i="10"/>
  <c r="U44" i="10" s="1"/>
  <c r="O42" i="10"/>
  <c r="N42" i="10"/>
  <c r="M42" i="10"/>
  <c r="L42" i="10"/>
  <c r="K42" i="10"/>
  <c r="J42" i="10"/>
  <c r="I42" i="10"/>
  <c r="H42" i="10"/>
  <c r="G42" i="10"/>
  <c r="F42" i="10"/>
  <c r="C42" i="10"/>
  <c r="B42" i="10"/>
  <c r="S41" i="10"/>
  <c r="R41" i="10"/>
  <c r="Q41" i="10"/>
  <c r="P41" i="10"/>
  <c r="E41" i="10"/>
  <c r="S40" i="10"/>
  <c r="R40" i="10"/>
  <c r="Q40" i="10"/>
  <c r="P40" i="10"/>
  <c r="E40" i="10"/>
  <c r="U40" i="10" s="1"/>
  <c r="S39" i="10"/>
  <c r="R39" i="10"/>
  <c r="Q39" i="10"/>
  <c r="P39" i="10"/>
  <c r="E39" i="10"/>
  <c r="T39" i="10" s="1"/>
  <c r="S38" i="10"/>
  <c r="R38" i="10"/>
  <c r="Q38" i="10"/>
  <c r="U38" i="10" s="1"/>
  <c r="P38" i="10"/>
  <c r="T38" i="10" s="1"/>
  <c r="E38" i="10"/>
  <c r="S37" i="10"/>
  <c r="R37" i="10"/>
  <c r="Q37" i="10"/>
  <c r="U37" i="10" s="1"/>
  <c r="P37" i="10"/>
  <c r="E37" i="10"/>
  <c r="O35" i="10"/>
  <c r="N35" i="10"/>
  <c r="M35" i="10"/>
  <c r="L35" i="10"/>
  <c r="K35" i="10"/>
  <c r="J35" i="10"/>
  <c r="I35" i="10"/>
  <c r="H35" i="10"/>
  <c r="G35" i="10"/>
  <c r="F35" i="10"/>
  <c r="C35" i="10"/>
  <c r="B35" i="10"/>
  <c r="S34" i="10"/>
  <c r="R34" i="10"/>
  <c r="Q34" i="10"/>
  <c r="U34" i="10" s="1"/>
  <c r="P34" i="10"/>
  <c r="E34" i="10"/>
  <c r="O32" i="10"/>
  <c r="N32" i="10"/>
  <c r="M32" i="10"/>
  <c r="L32" i="10"/>
  <c r="K32" i="10"/>
  <c r="J32" i="10"/>
  <c r="I32" i="10"/>
  <c r="S32" i="10" s="1"/>
  <c r="H32" i="10"/>
  <c r="R32" i="10" s="1"/>
  <c r="G32" i="10"/>
  <c r="F32" i="10"/>
  <c r="C32" i="10"/>
  <c r="B32" i="10"/>
  <c r="E32" i="10" s="1"/>
  <c r="S31" i="10"/>
  <c r="R31" i="10"/>
  <c r="Q31" i="10"/>
  <c r="P31" i="10"/>
  <c r="E31" i="10"/>
  <c r="S30" i="10"/>
  <c r="R30" i="10"/>
  <c r="Q30" i="10"/>
  <c r="P30" i="10"/>
  <c r="E30" i="10"/>
  <c r="S29" i="10"/>
  <c r="R29" i="10"/>
  <c r="Q29" i="10"/>
  <c r="P29" i="10"/>
  <c r="E29" i="10"/>
  <c r="U29" i="10" s="1"/>
  <c r="U28" i="10"/>
  <c r="S28" i="10"/>
  <c r="R28" i="10"/>
  <c r="Q28" i="10"/>
  <c r="P28" i="10"/>
  <c r="E28" i="10"/>
  <c r="T28" i="10" s="1"/>
  <c r="O26" i="10"/>
  <c r="N26" i="10"/>
  <c r="M26" i="10"/>
  <c r="L26" i="10"/>
  <c r="K26" i="10"/>
  <c r="J26" i="10"/>
  <c r="I26" i="10"/>
  <c r="H26" i="10"/>
  <c r="R26" i="10" s="1"/>
  <c r="G26" i="10"/>
  <c r="F26" i="10"/>
  <c r="C26" i="10"/>
  <c r="B26" i="10"/>
  <c r="E26" i="10" s="1"/>
  <c r="U25" i="10"/>
  <c r="S25" i="10"/>
  <c r="R25" i="10"/>
  <c r="Q25" i="10"/>
  <c r="P25" i="10"/>
  <c r="E25" i="10"/>
  <c r="T25" i="10" s="1"/>
  <c r="S24" i="10"/>
  <c r="R24" i="10"/>
  <c r="Q24" i="10"/>
  <c r="P24" i="10"/>
  <c r="E24" i="10"/>
  <c r="S23" i="10"/>
  <c r="R23" i="10"/>
  <c r="Q23" i="10"/>
  <c r="P23" i="10"/>
  <c r="E23" i="10"/>
  <c r="S22" i="10"/>
  <c r="R22" i="10"/>
  <c r="Q22" i="10"/>
  <c r="P22" i="10"/>
  <c r="E22" i="10"/>
  <c r="U22" i="10" s="1"/>
  <c r="U21" i="10"/>
  <c r="T21" i="10"/>
  <c r="S21" i="10"/>
  <c r="R21" i="10"/>
  <c r="Q21" i="10"/>
  <c r="P21" i="10"/>
  <c r="E21" i="10"/>
  <c r="S20" i="10"/>
  <c r="R20" i="10"/>
  <c r="Q20" i="10"/>
  <c r="P20" i="10"/>
  <c r="E20" i="10"/>
  <c r="S19" i="10"/>
  <c r="R19" i="10"/>
  <c r="Q19" i="10"/>
  <c r="P19" i="10"/>
  <c r="E19" i="10"/>
  <c r="O17" i="10"/>
  <c r="N17" i="10"/>
  <c r="M17" i="10"/>
  <c r="L17" i="10"/>
  <c r="K17" i="10"/>
  <c r="J17" i="10"/>
  <c r="I17" i="10"/>
  <c r="H17" i="10"/>
  <c r="G17" i="10"/>
  <c r="F17" i="10"/>
  <c r="C17" i="10"/>
  <c r="E17" i="10" s="1"/>
  <c r="B17" i="10"/>
  <c r="S16" i="10"/>
  <c r="R16" i="10"/>
  <c r="Q16" i="10"/>
  <c r="P16" i="10"/>
  <c r="E16" i="10"/>
  <c r="S15" i="10"/>
  <c r="R15" i="10"/>
  <c r="Q15" i="10"/>
  <c r="P15" i="10"/>
  <c r="E15" i="10"/>
  <c r="U15" i="10" s="1"/>
  <c r="S14" i="10"/>
  <c r="R14" i="10"/>
  <c r="Q14" i="10"/>
  <c r="P14" i="10"/>
  <c r="E14" i="10"/>
  <c r="T14" i="10" s="1"/>
  <c r="S13" i="10"/>
  <c r="R13" i="10"/>
  <c r="Q13" i="10"/>
  <c r="P13" i="10"/>
  <c r="E13" i="10"/>
  <c r="U13" i="10" s="1"/>
  <c r="S12" i="10"/>
  <c r="R12" i="10"/>
  <c r="Q12" i="10"/>
  <c r="P12" i="10"/>
  <c r="E12" i="10"/>
  <c r="S11" i="10"/>
  <c r="R11" i="10"/>
  <c r="Q11" i="10"/>
  <c r="P11" i="10"/>
  <c r="E11" i="10"/>
  <c r="T11" i="10" s="1"/>
  <c r="S10" i="10"/>
  <c r="R10" i="10"/>
  <c r="Q10" i="10"/>
  <c r="U10" i="10" s="1"/>
  <c r="P10" i="10"/>
  <c r="T10" i="10" s="1"/>
  <c r="E10" i="10"/>
  <c r="S9" i="10"/>
  <c r="R9" i="10"/>
  <c r="Q9" i="10"/>
  <c r="P9" i="10"/>
  <c r="E9" i="10"/>
  <c r="U9" i="10" s="1"/>
  <c r="S96" i="9"/>
  <c r="R96" i="9"/>
  <c r="Q96" i="9"/>
  <c r="P96" i="9"/>
  <c r="E96" i="9"/>
  <c r="S95" i="9"/>
  <c r="R95" i="9"/>
  <c r="Q95" i="9"/>
  <c r="P95" i="9"/>
  <c r="E95" i="9"/>
  <c r="U95" i="9" s="1"/>
  <c r="U94" i="9"/>
  <c r="S94" i="9"/>
  <c r="R94" i="9"/>
  <c r="Q94" i="9"/>
  <c r="P94" i="9"/>
  <c r="E94" i="9"/>
  <c r="T94" i="9" s="1"/>
  <c r="S93" i="9"/>
  <c r="R93" i="9"/>
  <c r="Q93" i="9"/>
  <c r="P93" i="9"/>
  <c r="E93" i="9"/>
  <c r="U93" i="9" s="1"/>
  <c r="S92" i="9"/>
  <c r="R92" i="9"/>
  <c r="Q92" i="9"/>
  <c r="P92" i="9"/>
  <c r="E92" i="9"/>
  <c r="S91" i="9"/>
  <c r="R91" i="9"/>
  <c r="Q91" i="9"/>
  <c r="P91" i="9"/>
  <c r="E91" i="9"/>
  <c r="U91" i="9" s="1"/>
  <c r="U90" i="9"/>
  <c r="T90" i="9"/>
  <c r="S90" i="9"/>
  <c r="R90" i="9"/>
  <c r="Q90" i="9"/>
  <c r="P90" i="9"/>
  <c r="E90" i="9"/>
  <c r="U89" i="9"/>
  <c r="S89" i="9"/>
  <c r="R89" i="9"/>
  <c r="Q89" i="9"/>
  <c r="P89" i="9"/>
  <c r="E89" i="9"/>
  <c r="T89" i="9" s="1"/>
  <c r="S88" i="9"/>
  <c r="R88" i="9"/>
  <c r="Q88" i="9"/>
  <c r="P88" i="9"/>
  <c r="E88" i="9"/>
  <c r="O75" i="9"/>
  <c r="N75" i="9"/>
  <c r="M75" i="9"/>
  <c r="L75" i="9"/>
  <c r="K75" i="9"/>
  <c r="J75" i="9"/>
  <c r="I75" i="9"/>
  <c r="H75" i="9"/>
  <c r="G75" i="9"/>
  <c r="F75" i="9"/>
  <c r="C75" i="9"/>
  <c r="B75" i="9"/>
  <c r="O74" i="9"/>
  <c r="N74" i="9"/>
  <c r="M74" i="9"/>
  <c r="L74" i="9"/>
  <c r="K74" i="9"/>
  <c r="J74" i="9"/>
  <c r="I74" i="9"/>
  <c r="H74" i="9"/>
  <c r="R74" i="9" s="1"/>
  <c r="G74" i="9"/>
  <c r="F74" i="9"/>
  <c r="C74" i="9"/>
  <c r="E74" i="9" s="1"/>
  <c r="B74" i="9"/>
  <c r="R73" i="9"/>
  <c r="O73" i="9"/>
  <c r="N73" i="9"/>
  <c r="M73" i="9"/>
  <c r="L73" i="9"/>
  <c r="K73" i="9"/>
  <c r="J73" i="9"/>
  <c r="I73" i="9"/>
  <c r="H73" i="9"/>
  <c r="G73" i="9"/>
  <c r="F73" i="9"/>
  <c r="C73" i="9"/>
  <c r="B73" i="9"/>
  <c r="E73" i="9" s="1"/>
  <c r="U72" i="9"/>
  <c r="S72" i="9"/>
  <c r="R72" i="9"/>
  <c r="Q72" i="9"/>
  <c r="P72" i="9"/>
  <c r="E72" i="9"/>
  <c r="T72" i="9" s="1"/>
  <c r="S71" i="9"/>
  <c r="R71" i="9"/>
  <c r="Q71" i="9"/>
  <c r="U71" i="9" s="1"/>
  <c r="P71" i="9"/>
  <c r="T71" i="9" s="1"/>
  <c r="E71" i="9"/>
  <c r="O69" i="9"/>
  <c r="N69" i="9"/>
  <c r="M69" i="9"/>
  <c r="L69" i="9"/>
  <c r="K69" i="9"/>
  <c r="J69" i="9"/>
  <c r="I69" i="9"/>
  <c r="S69" i="9" s="1"/>
  <c r="H69" i="9"/>
  <c r="G69" i="9"/>
  <c r="F69" i="9"/>
  <c r="C69" i="9"/>
  <c r="B69" i="9"/>
  <c r="O68" i="9"/>
  <c r="N68" i="9"/>
  <c r="M68" i="9"/>
  <c r="L68" i="9"/>
  <c r="K68" i="9"/>
  <c r="J68" i="9"/>
  <c r="I68" i="9"/>
  <c r="S68" i="9" s="1"/>
  <c r="H68" i="9"/>
  <c r="R68" i="9" s="1"/>
  <c r="G68" i="9"/>
  <c r="F68" i="9"/>
  <c r="C68" i="9"/>
  <c r="B68" i="9"/>
  <c r="T67" i="9"/>
  <c r="S67" i="9"/>
  <c r="R67" i="9"/>
  <c r="Q67" i="9"/>
  <c r="P67" i="9"/>
  <c r="E67" i="9"/>
  <c r="U67" i="9" s="1"/>
  <c r="S66" i="9"/>
  <c r="R66" i="9"/>
  <c r="Q66" i="9"/>
  <c r="P66" i="9"/>
  <c r="E66" i="9"/>
  <c r="T66" i="9" s="1"/>
  <c r="S65" i="9"/>
  <c r="R65" i="9"/>
  <c r="Q65" i="9"/>
  <c r="P65" i="9"/>
  <c r="E65" i="9"/>
  <c r="S64" i="9"/>
  <c r="R64" i="9"/>
  <c r="Q64" i="9"/>
  <c r="P64" i="9"/>
  <c r="E64" i="9"/>
  <c r="U64" i="9" s="1"/>
  <c r="S63" i="9"/>
  <c r="R63" i="9"/>
  <c r="Q63" i="9"/>
  <c r="P63" i="9"/>
  <c r="E63" i="9"/>
  <c r="U63" i="9" s="1"/>
  <c r="O61" i="9"/>
  <c r="N61" i="9"/>
  <c r="M61" i="9"/>
  <c r="L61" i="9"/>
  <c r="K61" i="9"/>
  <c r="J61" i="9"/>
  <c r="I61" i="9"/>
  <c r="H61" i="9"/>
  <c r="R61" i="9" s="1"/>
  <c r="C61" i="9"/>
  <c r="B61" i="9"/>
  <c r="S60" i="9"/>
  <c r="R60" i="9"/>
  <c r="Q60" i="9"/>
  <c r="P60" i="9"/>
  <c r="E60" i="9"/>
  <c r="S59" i="9"/>
  <c r="R59" i="9"/>
  <c r="Q59" i="9"/>
  <c r="P59" i="9"/>
  <c r="E59" i="9"/>
  <c r="U59" i="9" s="1"/>
  <c r="S58" i="9"/>
  <c r="R58" i="9"/>
  <c r="Q58" i="9"/>
  <c r="P58" i="9"/>
  <c r="E58" i="9"/>
  <c r="T57" i="9"/>
  <c r="S57" i="9"/>
  <c r="R57" i="9"/>
  <c r="Q57" i="9"/>
  <c r="P57" i="9"/>
  <c r="E57" i="9"/>
  <c r="U57" i="9" s="1"/>
  <c r="O55" i="9"/>
  <c r="N55" i="9"/>
  <c r="M55" i="9"/>
  <c r="L55" i="9"/>
  <c r="K55" i="9"/>
  <c r="J55" i="9"/>
  <c r="I55" i="9"/>
  <c r="S55" i="9" s="1"/>
  <c r="H55" i="9"/>
  <c r="R55" i="9" s="1"/>
  <c r="G55" i="9"/>
  <c r="F55" i="9"/>
  <c r="C55" i="9"/>
  <c r="B55" i="9"/>
  <c r="E55" i="9" s="1"/>
  <c r="S54" i="9"/>
  <c r="R54" i="9"/>
  <c r="Q54" i="9"/>
  <c r="P54" i="9"/>
  <c r="E54" i="9"/>
  <c r="T54" i="9" s="1"/>
  <c r="S53" i="9"/>
  <c r="R53" i="9"/>
  <c r="Q53" i="9"/>
  <c r="P53" i="9"/>
  <c r="E53" i="9"/>
  <c r="S52" i="9"/>
  <c r="R52" i="9"/>
  <c r="Q52" i="9"/>
  <c r="P52" i="9"/>
  <c r="E52" i="9"/>
  <c r="U52" i="9" s="1"/>
  <c r="S51" i="9"/>
  <c r="R51" i="9"/>
  <c r="Q51" i="9"/>
  <c r="P51" i="9"/>
  <c r="E51" i="9"/>
  <c r="S50" i="9"/>
  <c r="R50" i="9"/>
  <c r="Q50" i="9"/>
  <c r="P50" i="9"/>
  <c r="E50" i="9"/>
  <c r="U50" i="9" s="1"/>
  <c r="S49" i="9"/>
  <c r="R49" i="9"/>
  <c r="Q49" i="9"/>
  <c r="P49" i="9"/>
  <c r="E49" i="9"/>
  <c r="U48" i="9"/>
  <c r="T48" i="9"/>
  <c r="S48" i="9"/>
  <c r="R48" i="9"/>
  <c r="Q48" i="9"/>
  <c r="P48" i="9"/>
  <c r="E48" i="9"/>
  <c r="U47" i="9"/>
  <c r="T47" i="9"/>
  <c r="S47" i="9"/>
  <c r="R47" i="9"/>
  <c r="Q47" i="9"/>
  <c r="P47" i="9"/>
  <c r="E47" i="9"/>
  <c r="S46" i="9"/>
  <c r="R46" i="9"/>
  <c r="Q46" i="9"/>
  <c r="P46" i="9"/>
  <c r="E46" i="9"/>
  <c r="U46" i="9" s="1"/>
  <c r="S45" i="9"/>
  <c r="R45" i="9"/>
  <c r="Q45" i="9"/>
  <c r="P45" i="9"/>
  <c r="E45" i="9"/>
  <c r="S44" i="9"/>
  <c r="R44" i="9"/>
  <c r="Q44" i="9"/>
  <c r="P44" i="9"/>
  <c r="E44" i="9"/>
  <c r="O42" i="9"/>
  <c r="N42" i="9"/>
  <c r="M42" i="9"/>
  <c r="L42" i="9"/>
  <c r="K42" i="9"/>
  <c r="J42" i="9"/>
  <c r="I42" i="9"/>
  <c r="S42" i="9" s="1"/>
  <c r="H42" i="9"/>
  <c r="R42" i="9" s="1"/>
  <c r="G42" i="9"/>
  <c r="F42" i="9"/>
  <c r="C42" i="9"/>
  <c r="B42" i="9"/>
  <c r="E42" i="9" s="1"/>
  <c r="S41" i="9"/>
  <c r="R41" i="9"/>
  <c r="Q41" i="9"/>
  <c r="P41" i="9"/>
  <c r="E41" i="9"/>
  <c r="S40" i="9"/>
  <c r="R40" i="9"/>
  <c r="Q40" i="9"/>
  <c r="P40" i="9"/>
  <c r="E40" i="9"/>
  <c r="U40" i="9" s="1"/>
  <c r="U39" i="9"/>
  <c r="S39" i="9"/>
  <c r="R39" i="9"/>
  <c r="Q39" i="9"/>
  <c r="P39" i="9"/>
  <c r="E39" i="9"/>
  <c r="T39" i="9" s="1"/>
  <c r="S38" i="9"/>
  <c r="R38" i="9"/>
  <c r="Q38" i="9"/>
  <c r="P38" i="9"/>
  <c r="E38" i="9"/>
  <c r="S37" i="9"/>
  <c r="R37" i="9"/>
  <c r="Q37" i="9"/>
  <c r="P37" i="9"/>
  <c r="E37" i="9"/>
  <c r="O35" i="9"/>
  <c r="N35" i="9"/>
  <c r="M35" i="9"/>
  <c r="L35" i="9"/>
  <c r="K35" i="9"/>
  <c r="J35" i="9"/>
  <c r="I35" i="9"/>
  <c r="S35" i="9" s="1"/>
  <c r="H35" i="9"/>
  <c r="G35" i="9"/>
  <c r="F35" i="9"/>
  <c r="C35" i="9"/>
  <c r="B35" i="9"/>
  <c r="U34" i="9"/>
  <c r="T34" i="9"/>
  <c r="S34" i="9"/>
  <c r="R34" i="9"/>
  <c r="Q34" i="9"/>
  <c r="P34" i="9"/>
  <c r="E34" i="9"/>
  <c r="O32" i="9"/>
  <c r="N32" i="9"/>
  <c r="M32" i="9"/>
  <c r="L32" i="9"/>
  <c r="K32" i="9"/>
  <c r="J32" i="9"/>
  <c r="I32" i="9"/>
  <c r="S32" i="9" s="1"/>
  <c r="H32" i="9"/>
  <c r="R32" i="9" s="1"/>
  <c r="G32" i="9"/>
  <c r="F32" i="9"/>
  <c r="C32" i="9"/>
  <c r="B32" i="9"/>
  <c r="U31" i="9"/>
  <c r="T31" i="9"/>
  <c r="S31" i="9"/>
  <c r="R31" i="9"/>
  <c r="Q31" i="9"/>
  <c r="P31" i="9"/>
  <c r="E31" i="9"/>
  <c r="T30" i="9"/>
  <c r="S30" i="9"/>
  <c r="R30" i="9"/>
  <c r="Q30" i="9"/>
  <c r="P30" i="9"/>
  <c r="E30" i="9"/>
  <c r="U30" i="9" s="1"/>
  <c r="S29" i="9"/>
  <c r="R29" i="9"/>
  <c r="Q29" i="9"/>
  <c r="P29" i="9"/>
  <c r="E29" i="9"/>
  <c r="T29" i="9" s="1"/>
  <c r="S28" i="9"/>
  <c r="R28" i="9"/>
  <c r="Q28" i="9"/>
  <c r="P28" i="9"/>
  <c r="E28" i="9"/>
  <c r="O26" i="9"/>
  <c r="N26" i="9"/>
  <c r="M26" i="9"/>
  <c r="L26" i="9"/>
  <c r="K26" i="9"/>
  <c r="J26" i="9"/>
  <c r="I26" i="9"/>
  <c r="S26" i="9" s="1"/>
  <c r="H26" i="9"/>
  <c r="R26" i="9" s="1"/>
  <c r="G26" i="9"/>
  <c r="F26" i="9"/>
  <c r="C26" i="9"/>
  <c r="B26" i="9"/>
  <c r="S25" i="9"/>
  <c r="R25" i="9"/>
  <c r="Q25" i="9"/>
  <c r="P25" i="9"/>
  <c r="E25" i="9"/>
  <c r="S24" i="9"/>
  <c r="R24" i="9"/>
  <c r="Q24" i="9"/>
  <c r="P24" i="9"/>
  <c r="E24" i="9"/>
  <c r="U23" i="9"/>
  <c r="S23" i="9"/>
  <c r="R23" i="9"/>
  <c r="Q23" i="9"/>
  <c r="P23" i="9"/>
  <c r="E23" i="9"/>
  <c r="T23" i="9" s="1"/>
  <c r="T22" i="9"/>
  <c r="S22" i="9"/>
  <c r="R22" i="9"/>
  <c r="Q22" i="9"/>
  <c r="P22" i="9"/>
  <c r="E22" i="9"/>
  <c r="U22" i="9" s="1"/>
  <c r="S21" i="9"/>
  <c r="R21" i="9"/>
  <c r="Q21" i="9"/>
  <c r="P21" i="9"/>
  <c r="E21" i="9"/>
  <c r="U20" i="9"/>
  <c r="T20" i="9"/>
  <c r="S20" i="9"/>
  <c r="R20" i="9"/>
  <c r="Q20" i="9"/>
  <c r="P20" i="9"/>
  <c r="E20" i="9"/>
  <c r="T19" i="9"/>
  <c r="S19" i="9"/>
  <c r="R19" i="9"/>
  <c r="Q19" i="9"/>
  <c r="P19" i="9"/>
  <c r="E19" i="9"/>
  <c r="U19" i="9" s="1"/>
  <c r="O17" i="9"/>
  <c r="N17" i="9"/>
  <c r="M17" i="9"/>
  <c r="L17" i="9"/>
  <c r="K17" i="9"/>
  <c r="J17" i="9"/>
  <c r="I17" i="9"/>
  <c r="H17" i="9"/>
  <c r="R17" i="9" s="1"/>
  <c r="G17" i="9"/>
  <c r="F17" i="9"/>
  <c r="C17" i="9"/>
  <c r="B17" i="9"/>
  <c r="S16" i="9"/>
  <c r="R16" i="9"/>
  <c r="Q16" i="9"/>
  <c r="P16" i="9"/>
  <c r="E16" i="9"/>
  <c r="U16" i="9" s="1"/>
  <c r="S15" i="9"/>
  <c r="R15" i="9"/>
  <c r="Q15" i="9"/>
  <c r="P15" i="9"/>
  <c r="E15" i="9"/>
  <c r="T15" i="9" s="1"/>
  <c r="S14" i="9"/>
  <c r="R14" i="9"/>
  <c r="Q14" i="9"/>
  <c r="P14" i="9"/>
  <c r="E14" i="9"/>
  <c r="S13" i="9"/>
  <c r="R13" i="9"/>
  <c r="Q13" i="9"/>
  <c r="P13" i="9"/>
  <c r="E13" i="9"/>
  <c r="S12" i="9"/>
  <c r="R12" i="9"/>
  <c r="Q12" i="9"/>
  <c r="P12" i="9"/>
  <c r="E12" i="9"/>
  <c r="T12" i="9" s="1"/>
  <c r="S11" i="9"/>
  <c r="R11" i="9"/>
  <c r="Q11" i="9"/>
  <c r="P11" i="9"/>
  <c r="E11" i="9"/>
  <c r="S10" i="9"/>
  <c r="R10" i="9"/>
  <c r="Q10" i="9"/>
  <c r="P10" i="9"/>
  <c r="E10" i="9"/>
  <c r="U9" i="9"/>
  <c r="T9" i="9"/>
  <c r="S9" i="9"/>
  <c r="R9" i="9"/>
  <c r="Q9" i="9"/>
  <c r="P9" i="9"/>
  <c r="E9" i="9"/>
  <c r="U96" i="8"/>
  <c r="S96" i="8"/>
  <c r="R96" i="8"/>
  <c r="Q96" i="8"/>
  <c r="P96" i="8"/>
  <c r="E96" i="8"/>
  <c r="T96" i="8" s="1"/>
  <c r="S95" i="8"/>
  <c r="R95" i="8"/>
  <c r="Q95" i="8"/>
  <c r="P95" i="8"/>
  <c r="E95" i="8"/>
  <c r="S94" i="8"/>
  <c r="R94" i="8"/>
  <c r="Q94" i="8"/>
  <c r="P94" i="8"/>
  <c r="E94" i="8"/>
  <c r="S93" i="8"/>
  <c r="R93" i="8"/>
  <c r="Q93" i="8"/>
  <c r="P93" i="8"/>
  <c r="E93" i="8"/>
  <c r="U92" i="8"/>
  <c r="S92" i="8"/>
  <c r="R92" i="8"/>
  <c r="Q92" i="8"/>
  <c r="P92" i="8"/>
  <c r="E92" i="8"/>
  <c r="T92" i="8" s="1"/>
  <c r="T91" i="8"/>
  <c r="S91" i="8"/>
  <c r="R91" i="8"/>
  <c r="Q91" i="8"/>
  <c r="P91" i="8"/>
  <c r="E91" i="8"/>
  <c r="U91" i="8" s="1"/>
  <c r="T90" i="8"/>
  <c r="S90" i="8"/>
  <c r="R90" i="8"/>
  <c r="Q90" i="8"/>
  <c r="P90" i="8"/>
  <c r="E90" i="8"/>
  <c r="U90" i="8" s="1"/>
  <c r="S89" i="8"/>
  <c r="R89" i="8"/>
  <c r="Q89" i="8"/>
  <c r="P89" i="8"/>
  <c r="E89" i="8"/>
  <c r="U89" i="8" s="1"/>
  <c r="S88" i="8"/>
  <c r="R88" i="8"/>
  <c r="Q88" i="8"/>
  <c r="P88" i="8"/>
  <c r="E88" i="8"/>
  <c r="T88" i="8" s="1"/>
  <c r="O75" i="8"/>
  <c r="N75" i="8"/>
  <c r="M75" i="8"/>
  <c r="L75" i="8"/>
  <c r="K75" i="8"/>
  <c r="J75" i="8"/>
  <c r="I75" i="8"/>
  <c r="S75" i="8" s="1"/>
  <c r="H75" i="8"/>
  <c r="G75" i="8"/>
  <c r="F75" i="8"/>
  <c r="C75" i="8"/>
  <c r="B75" i="8"/>
  <c r="E75" i="8" s="1"/>
  <c r="O74" i="8"/>
  <c r="N74" i="8"/>
  <c r="M74" i="8"/>
  <c r="L74" i="8"/>
  <c r="K74" i="8"/>
  <c r="J74" i="8"/>
  <c r="I74" i="8"/>
  <c r="H74" i="8"/>
  <c r="G74" i="8"/>
  <c r="F74" i="8"/>
  <c r="C74" i="8"/>
  <c r="B74" i="8"/>
  <c r="E74" i="8" s="1"/>
  <c r="O73" i="8"/>
  <c r="N73" i="8"/>
  <c r="M73" i="8"/>
  <c r="L73" i="8"/>
  <c r="K73" i="8"/>
  <c r="J73" i="8"/>
  <c r="I73" i="8"/>
  <c r="H73" i="8"/>
  <c r="G73" i="8"/>
  <c r="F73" i="8"/>
  <c r="C73" i="8"/>
  <c r="B73" i="8"/>
  <c r="T72" i="8"/>
  <c r="S72" i="8"/>
  <c r="R72" i="8"/>
  <c r="Q72" i="8"/>
  <c r="P72" i="8"/>
  <c r="E72" i="8"/>
  <c r="U72" i="8" s="1"/>
  <c r="T71" i="8"/>
  <c r="S71" i="8"/>
  <c r="R71" i="8"/>
  <c r="Q71" i="8"/>
  <c r="P71" i="8"/>
  <c r="E71" i="8"/>
  <c r="U71" i="8" s="1"/>
  <c r="O69" i="8"/>
  <c r="N69" i="8"/>
  <c r="M69" i="8"/>
  <c r="L69" i="8"/>
  <c r="K69" i="8"/>
  <c r="J69" i="8"/>
  <c r="I69" i="8"/>
  <c r="S69" i="8" s="1"/>
  <c r="H69" i="8"/>
  <c r="G69" i="8"/>
  <c r="F69" i="8"/>
  <c r="C69" i="8"/>
  <c r="B69" i="8"/>
  <c r="O68" i="8"/>
  <c r="N68" i="8"/>
  <c r="M68" i="8"/>
  <c r="L68" i="8"/>
  <c r="K68" i="8"/>
  <c r="J68" i="8"/>
  <c r="I68" i="8"/>
  <c r="S68" i="8" s="1"/>
  <c r="H68" i="8"/>
  <c r="R68" i="8" s="1"/>
  <c r="G68" i="8"/>
  <c r="F68" i="8"/>
  <c r="C68" i="8"/>
  <c r="B68" i="8"/>
  <c r="E68" i="8" s="1"/>
  <c r="S67" i="8"/>
  <c r="R67" i="8"/>
  <c r="Q67" i="8"/>
  <c r="P67" i="8"/>
  <c r="E67" i="8"/>
  <c r="U67" i="8" s="1"/>
  <c r="U66" i="8"/>
  <c r="S66" i="8"/>
  <c r="R66" i="8"/>
  <c r="Q66" i="8"/>
  <c r="P66" i="8"/>
  <c r="E66" i="8"/>
  <c r="T66" i="8" s="1"/>
  <c r="T65" i="8"/>
  <c r="S65" i="8"/>
  <c r="R65" i="8"/>
  <c r="Q65" i="8"/>
  <c r="P65" i="8"/>
  <c r="E65" i="8"/>
  <c r="U65" i="8" s="1"/>
  <c r="S64" i="8"/>
  <c r="R64" i="8"/>
  <c r="Q64" i="8"/>
  <c r="P64" i="8"/>
  <c r="E64" i="8"/>
  <c r="U64" i="8" s="1"/>
  <c r="S63" i="8"/>
  <c r="R63" i="8"/>
  <c r="Q63" i="8"/>
  <c r="P63" i="8"/>
  <c r="E63" i="8"/>
  <c r="O61" i="8"/>
  <c r="N61" i="8"/>
  <c r="M61" i="8"/>
  <c r="L61" i="8"/>
  <c r="K61" i="8"/>
  <c r="J61" i="8"/>
  <c r="I61" i="8"/>
  <c r="S61" i="8" s="1"/>
  <c r="H61" i="8"/>
  <c r="R61" i="8" s="1"/>
  <c r="C61" i="8"/>
  <c r="B61" i="8"/>
  <c r="S60" i="8"/>
  <c r="R60" i="8"/>
  <c r="Q60" i="8"/>
  <c r="P60" i="8"/>
  <c r="E60" i="8"/>
  <c r="T60" i="8" s="1"/>
  <c r="S59" i="8"/>
  <c r="R59" i="8"/>
  <c r="Q59" i="8"/>
  <c r="P59" i="8"/>
  <c r="E59" i="8"/>
  <c r="T59" i="8" s="1"/>
  <c r="T58" i="8"/>
  <c r="S58" i="8"/>
  <c r="R58" i="8"/>
  <c r="Q58" i="8"/>
  <c r="P58" i="8"/>
  <c r="E58" i="8"/>
  <c r="U58" i="8" s="1"/>
  <c r="S57" i="8"/>
  <c r="R57" i="8"/>
  <c r="Q57" i="8"/>
  <c r="P57" i="8"/>
  <c r="E57" i="8"/>
  <c r="T57" i="8" s="1"/>
  <c r="O55" i="8"/>
  <c r="N55" i="8"/>
  <c r="M55" i="8"/>
  <c r="L55" i="8"/>
  <c r="K55" i="8"/>
  <c r="J55" i="8"/>
  <c r="I55" i="8"/>
  <c r="S55" i="8" s="1"/>
  <c r="H55" i="8"/>
  <c r="R55" i="8" s="1"/>
  <c r="G55" i="8"/>
  <c r="F55" i="8"/>
  <c r="C55" i="8"/>
  <c r="B55" i="8"/>
  <c r="T54" i="8"/>
  <c r="S54" i="8"/>
  <c r="R54" i="8"/>
  <c r="Q54" i="8"/>
  <c r="P54" i="8"/>
  <c r="E54" i="8"/>
  <c r="U54" i="8" s="1"/>
  <c r="U53" i="8"/>
  <c r="T53" i="8"/>
  <c r="S53" i="8"/>
  <c r="R53" i="8"/>
  <c r="Q53" i="8"/>
  <c r="P53" i="8"/>
  <c r="E53" i="8"/>
  <c r="S52" i="8"/>
  <c r="R52" i="8"/>
  <c r="Q52" i="8"/>
  <c r="P52" i="8"/>
  <c r="E52" i="8"/>
  <c r="U52" i="8" s="1"/>
  <c r="S51" i="8"/>
  <c r="R51" i="8"/>
  <c r="Q51" i="8"/>
  <c r="P51" i="8"/>
  <c r="E51" i="8"/>
  <c r="S50" i="8"/>
  <c r="R50" i="8"/>
  <c r="Q50" i="8"/>
  <c r="P50" i="8"/>
  <c r="E50" i="8"/>
  <c r="U49" i="8"/>
  <c r="S49" i="8"/>
  <c r="R49" i="8"/>
  <c r="Q49" i="8"/>
  <c r="P49" i="8"/>
  <c r="E49" i="8"/>
  <c r="T49" i="8" s="1"/>
  <c r="S48" i="8"/>
  <c r="R48" i="8"/>
  <c r="Q48" i="8"/>
  <c r="P48" i="8"/>
  <c r="E48" i="8"/>
  <c r="S47" i="8"/>
  <c r="R47" i="8"/>
  <c r="Q47" i="8"/>
  <c r="P47" i="8"/>
  <c r="E47" i="8"/>
  <c r="U47" i="8" s="1"/>
  <c r="U46" i="8"/>
  <c r="T46" i="8"/>
  <c r="S46" i="8"/>
  <c r="R46" i="8"/>
  <c r="Q46" i="8"/>
  <c r="P46" i="8"/>
  <c r="E46" i="8"/>
  <c r="S45" i="8"/>
  <c r="R45" i="8"/>
  <c r="Q45" i="8"/>
  <c r="P45" i="8"/>
  <c r="E45" i="8"/>
  <c r="U45" i="8" s="1"/>
  <c r="S44" i="8"/>
  <c r="R44" i="8"/>
  <c r="Q44" i="8"/>
  <c r="P44" i="8"/>
  <c r="E44" i="8"/>
  <c r="O42" i="8"/>
  <c r="N42" i="8"/>
  <c r="M42" i="8"/>
  <c r="L42" i="8"/>
  <c r="K42" i="8"/>
  <c r="J42" i="8"/>
  <c r="I42" i="8"/>
  <c r="S42" i="8" s="1"/>
  <c r="H42" i="8"/>
  <c r="R42" i="8" s="1"/>
  <c r="G42" i="8"/>
  <c r="F42" i="8"/>
  <c r="C42" i="8"/>
  <c r="B42" i="8"/>
  <c r="S41" i="8"/>
  <c r="R41" i="8"/>
  <c r="Q41" i="8"/>
  <c r="P41" i="8"/>
  <c r="E41" i="8"/>
  <c r="U41" i="8" s="1"/>
  <c r="S40" i="8"/>
  <c r="R40" i="8"/>
  <c r="Q40" i="8"/>
  <c r="P40" i="8"/>
  <c r="E40" i="8"/>
  <c r="S39" i="8"/>
  <c r="R39" i="8"/>
  <c r="Q39" i="8"/>
  <c r="P39" i="8"/>
  <c r="E39" i="8"/>
  <c r="S38" i="8"/>
  <c r="R38" i="8"/>
  <c r="Q38" i="8"/>
  <c r="U38" i="8" s="1"/>
  <c r="P38" i="8"/>
  <c r="E38" i="8"/>
  <c r="S37" i="8"/>
  <c r="R37" i="8"/>
  <c r="Q37" i="8"/>
  <c r="P37" i="8"/>
  <c r="E37" i="8"/>
  <c r="O35" i="8"/>
  <c r="N35" i="8"/>
  <c r="M35" i="8"/>
  <c r="L35" i="8"/>
  <c r="K35" i="8"/>
  <c r="J35" i="8"/>
  <c r="I35" i="8"/>
  <c r="H35" i="8"/>
  <c r="G35" i="8"/>
  <c r="F35" i="8"/>
  <c r="C35" i="8"/>
  <c r="B35" i="8"/>
  <c r="E35" i="8" s="1"/>
  <c r="S34" i="8"/>
  <c r="R34" i="8"/>
  <c r="Q34" i="8"/>
  <c r="P34" i="8"/>
  <c r="E34" i="8"/>
  <c r="O32" i="8"/>
  <c r="N32" i="8"/>
  <c r="M32" i="8"/>
  <c r="L32" i="8"/>
  <c r="K32" i="8"/>
  <c r="J32" i="8"/>
  <c r="I32" i="8"/>
  <c r="Q32" i="8" s="1"/>
  <c r="H32" i="8"/>
  <c r="R32" i="8" s="1"/>
  <c r="G32" i="8"/>
  <c r="F32" i="8"/>
  <c r="C32" i="8"/>
  <c r="B32" i="8"/>
  <c r="U31" i="8"/>
  <c r="S31" i="8"/>
  <c r="R31" i="8"/>
  <c r="Q31" i="8"/>
  <c r="P31" i="8"/>
  <c r="E31" i="8"/>
  <c r="T31" i="8" s="1"/>
  <c r="U30" i="8"/>
  <c r="S30" i="8"/>
  <c r="R30" i="8"/>
  <c r="Q30" i="8"/>
  <c r="P30" i="8"/>
  <c r="E30" i="8"/>
  <c r="T30" i="8" s="1"/>
  <c r="S29" i="8"/>
  <c r="R29" i="8"/>
  <c r="Q29" i="8"/>
  <c r="P29" i="8"/>
  <c r="E29" i="8"/>
  <c r="U29" i="8" s="1"/>
  <c r="S28" i="8"/>
  <c r="R28" i="8"/>
  <c r="Q28" i="8"/>
  <c r="P28" i="8"/>
  <c r="E28" i="8"/>
  <c r="O26" i="8"/>
  <c r="N26" i="8"/>
  <c r="M26" i="8"/>
  <c r="L26" i="8"/>
  <c r="K26" i="8"/>
  <c r="J26" i="8"/>
  <c r="I26" i="8"/>
  <c r="S26" i="8" s="1"/>
  <c r="H26" i="8"/>
  <c r="G26" i="8"/>
  <c r="F26" i="8"/>
  <c r="C26" i="8"/>
  <c r="B26" i="8"/>
  <c r="S25" i="8"/>
  <c r="R25" i="8"/>
  <c r="Q25" i="8"/>
  <c r="P25" i="8"/>
  <c r="E25" i="8"/>
  <c r="U25" i="8" s="1"/>
  <c r="S24" i="8"/>
  <c r="R24" i="8"/>
  <c r="Q24" i="8"/>
  <c r="P24" i="8"/>
  <c r="E24" i="8"/>
  <c r="U24" i="8" s="1"/>
  <c r="S23" i="8"/>
  <c r="R23" i="8"/>
  <c r="Q23" i="8"/>
  <c r="P23" i="8"/>
  <c r="E23" i="8"/>
  <c r="S22" i="8"/>
  <c r="R22" i="8"/>
  <c r="Q22" i="8"/>
  <c r="P22" i="8"/>
  <c r="E22" i="8"/>
  <c r="U21" i="8"/>
  <c r="S21" i="8"/>
  <c r="R21" i="8"/>
  <c r="Q21" i="8"/>
  <c r="P21" i="8"/>
  <c r="E21" i="8"/>
  <c r="T21" i="8" s="1"/>
  <c r="S20" i="8"/>
  <c r="R20" i="8"/>
  <c r="Q20" i="8"/>
  <c r="P20" i="8"/>
  <c r="E20" i="8"/>
  <c r="U19" i="8"/>
  <c r="S19" i="8"/>
  <c r="R19" i="8"/>
  <c r="Q19" i="8"/>
  <c r="P19" i="8"/>
  <c r="E19" i="8"/>
  <c r="T19" i="8" s="1"/>
  <c r="O17" i="8"/>
  <c r="N17" i="8"/>
  <c r="M17" i="8"/>
  <c r="L17" i="8"/>
  <c r="K17" i="8"/>
  <c r="J17" i="8"/>
  <c r="I17" i="8"/>
  <c r="S17" i="8" s="1"/>
  <c r="H17" i="8"/>
  <c r="P17" i="8" s="1"/>
  <c r="G17" i="8"/>
  <c r="F17" i="8"/>
  <c r="C17" i="8"/>
  <c r="B17" i="8"/>
  <c r="S16" i="8"/>
  <c r="R16" i="8"/>
  <c r="Q16" i="8"/>
  <c r="P16" i="8"/>
  <c r="E16" i="8"/>
  <c r="T16" i="8" s="1"/>
  <c r="U15" i="8"/>
  <c r="T15" i="8"/>
  <c r="S15" i="8"/>
  <c r="R15" i="8"/>
  <c r="Q15" i="8"/>
  <c r="P15" i="8"/>
  <c r="E15" i="8"/>
  <c r="T14" i="8"/>
  <c r="S14" i="8"/>
  <c r="R14" i="8"/>
  <c r="Q14" i="8"/>
  <c r="P14" i="8"/>
  <c r="E14" i="8"/>
  <c r="U14" i="8" s="1"/>
  <c r="S13" i="8"/>
  <c r="R13" i="8"/>
  <c r="Q13" i="8"/>
  <c r="P13" i="8"/>
  <c r="E13" i="8"/>
  <c r="U13" i="8" s="1"/>
  <c r="S12" i="8"/>
  <c r="R12" i="8"/>
  <c r="Q12" i="8"/>
  <c r="P12" i="8"/>
  <c r="E12" i="8"/>
  <c r="S11" i="8"/>
  <c r="R11" i="8"/>
  <c r="Q11" i="8"/>
  <c r="P11" i="8"/>
  <c r="E11" i="8"/>
  <c r="S10" i="8"/>
  <c r="R10" i="8"/>
  <c r="Q10" i="8"/>
  <c r="U10" i="8" s="1"/>
  <c r="P10" i="8"/>
  <c r="E10" i="8"/>
  <c r="S9" i="8"/>
  <c r="R9" i="8"/>
  <c r="Q9" i="8"/>
  <c r="P9" i="8"/>
  <c r="E9" i="8"/>
  <c r="U9" i="8" s="1"/>
  <c r="T96" i="7"/>
  <c r="S96" i="7"/>
  <c r="R96" i="7"/>
  <c r="Q96" i="7"/>
  <c r="P96" i="7"/>
  <c r="E96" i="7"/>
  <c r="U96" i="7" s="1"/>
  <c r="U95" i="7"/>
  <c r="S95" i="7"/>
  <c r="R95" i="7"/>
  <c r="Q95" i="7"/>
  <c r="P95" i="7"/>
  <c r="E95" i="7"/>
  <c r="T95" i="7" s="1"/>
  <c r="S94" i="7"/>
  <c r="R94" i="7"/>
  <c r="Q94" i="7"/>
  <c r="P94" i="7"/>
  <c r="E94" i="7"/>
  <c r="U93" i="7"/>
  <c r="T93" i="7"/>
  <c r="S93" i="7"/>
  <c r="R93" i="7"/>
  <c r="Q93" i="7"/>
  <c r="P93" i="7"/>
  <c r="E93" i="7"/>
  <c r="S92" i="7"/>
  <c r="R92" i="7"/>
  <c r="Q92" i="7"/>
  <c r="P92" i="7"/>
  <c r="E92" i="7"/>
  <c r="S91" i="7"/>
  <c r="R91" i="7"/>
  <c r="Q91" i="7"/>
  <c r="P91" i="7"/>
  <c r="E91" i="7"/>
  <c r="S90" i="7"/>
  <c r="R90" i="7"/>
  <c r="Q90" i="7"/>
  <c r="P90" i="7"/>
  <c r="E90" i="7"/>
  <c r="T90" i="7" s="1"/>
  <c r="T89" i="7"/>
  <c r="S89" i="7"/>
  <c r="R89" i="7"/>
  <c r="Q89" i="7"/>
  <c r="P89" i="7"/>
  <c r="E89" i="7"/>
  <c r="U89" i="7" s="1"/>
  <c r="S88" i="7"/>
  <c r="R88" i="7"/>
  <c r="Q88" i="7"/>
  <c r="P88" i="7"/>
  <c r="E88" i="7"/>
  <c r="U88" i="7" s="1"/>
  <c r="O75" i="7"/>
  <c r="N75" i="7"/>
  <c r="M75" i="7"/>
  <c r="L75" i="7"/>
  <c r="K75" i="7"/>
  <c r="J75" i="7"/>
  <c r="I75" i="7"/>
  <c r="H75" i="7"/>
  <c r="G75" i="7"/>
  <c r="F75" i="7"/>
  <c r="C75" i="7"/>
  <c r="B75" i="7"/>
  <c r="E75" i="7" s="1"/>
  <c r="O74" i="7"/>
  <c r="N74" i="7"/>
  <c r="M74" i="7"/>
  <c r="L74" i="7"/>
  <c r="K74" i="7"/>
  <c r="J74" i="7"/>
  <c r="R74" i="7" s="1"/>
  <c r="I74" i="7"/>
  <c r="Q74" i="7" s="1"/>
  <c r="H74" i="7"/>
  <c r="G74" i="7"/>
  <c r="F74" i="7"/>
  <c r="C74" i="7"/>
  <c r="B74" i="7"/>
  <c r="E74" i="7" s="1"/>
  <c r="O73" i="7"/>
  <c r="N73" i="7"/>
  <c r="M73" i="7"/>
  <c r="L73" i="7"/>
  <c r="K73" i="7"/>
  <c r="J73" i="7"/>
  <c r="I73" i="7"/>
  <c r="H73" i="7"/>
  <c r="G73" i="7"/>
  <c r="F73" i="7"/>
  <c r="E73" i="7"/>
  <c r="C73" i="7"/>
  <c r="B73" i="7"/>
  <c r="S72" i="7"/>
  <c r="R72" i="7"/>
  <c r="Q72" i="7"/>
  <c r="P72" i="7"/>
  <c r="E72" i="7"/>
  <c r="S71" i="7"/>
  <c r="R71" i="7"/>
  <c r="Q71" i="7"/>
  <c r="P71" i="7"/>
  <c r="E71" i="7"/>
  <c r="O69" i="7"/>
  <c r="N69" i="7"/>
  <c r="M69" i="7"/>
  <c r="L69" i="7"/>
  <c r="K69" i="7"/>
  <c r="J69" i="7"/>
  <c r="I69" i="7"/>
  <c r="H69" i="7"/>
  <c r="G69" i="7"/>
  <c r="F69" i="7"/>
  <c r="C69" i="7"/>
  <c r="B69" i="7"/>
  <c r="E69" i="7" s="1"/>
  <c r="O68" i="7"/>
  <c r="N68" i="7"/>
  <c r="M68" i="7"/>
  <c r="L68" i="7"/>
  <c r="K68" i="7"/>
  <c r="J68" i="7"/>
  <c r="I68" i="7"/>
  <c r="S68" i="7" s="1"/>
  <c r="H68" i="7"/>
  <c r="R68" i="7" s="1"/>
  <c r="G68" i="7"/>
  <c r="F68" i="7"/>
  <c r="C68" i="7"/>
  <c r="B68" i="7"/>
  <c r="S67" i="7"/>
  <c r="R67" i="7"/>
  <c r="Q67" i="7"/>
  <c r="P67" i="7"/>
  <c r="E67" i="7"/>
  <c r="T67" i="7" s="1"/>
  <c r="S66" i="7"/>
  <c r="R66" i="7"/>
  <c r="Q66" i="7"/>
  <c r="P66" i="7"/>
  <c r="E66" i="7"/>
  <c r="U66" i="7" s="1"/>
  <c r="U65" i="7"/>
  <c r="S65" i="7"/>
  <c r="R65" i="7"/>
  <c r="Q65" i="7"/>
  <c r="P65" i="7"/>
  <c r="E65" i="7"/>
  <c r="T65" i="7" s="1"/>
  <c r="S64" i="7"/>
  <c r="R64" i="7"/>
  <c r="Q64" i="7"/>
  <c r="P64" i="7"/>
  <c r="E64" i="7"/>
  <c r="T64" i="7" s="1"/>
  <c r="S63" i="7"/>
  <c r="R63" i="7"/>
  <c r="Q63" i="7"/>
  <c r="P63" i="7"/>
  <c r="E63" i="7"/>
  <c r="U63" i="7" s="1"/>
  <c r="O61" i="7"/>
  <c r="N61" i="7"/>
  <c r="M61" i="7"/>
  <c r="L61" i="7"/>
  <c r="K61" i="7"/>
  <c r="J61" i="7"/>
  <c r="I61" i="7"/>
  <c r="S61" i="7" s="1"/>
  <c r="H61" i="7"/>
  <c r="R61" i="7" s="1"/>
  <c r="C61" i="7"/>
  <c r="B61" i="7"/>
  <c r="E61" i="7" s="1"/>
  <c r="S60" i="7"/>
  <c r="R60" i="7"/>
  <c r="Q60" i="7"/>
  <c r="P60" i="7"/>
  <c r="E60" i="7"/>
  <c r="U60" i="7" s="1"/>
  <c r="S59" i="7"/>
  <c r="R59" i="7"/>
  <c r="Q59" i="7"/>
  <c r="P59" i="7"/>
  <c r="E59" i="7"/>
  <c r="U58" i="7"/>
  <c r="S58" i="7"/>
  <c r="R58" i="7"/>
  <c r="Q58" i="7"/>
  <c r="P58" i="7"/>
  <c r="E58" i="7"/>
  <c r="T58" i="7" s="1"/>
  <c r="S57" i="7"/>
  <c r="R57" i="7"/>
  <c r="Q57" i="7"/>
  <c r="P57" i="7"/>
  <c r="E57" i="7"/>
  <c r="S55" i="7"/>
  <c r="O55" i="7"/>
  <c r="N55" i="7"/>
  <c r="M55" i="7"/>
  <c r="L55" i="7"/>
  <c r="K55" i="7"/>
  <c r="J55" i="7"/>
  <c r="I55" i="7"/>
  <c r="H55" i="7"/>
  <c r="R55" i="7" s="1"/>
  <c r="G55" i="7"/>
  <c r="F55" i="7"/>
  <c r="C55" i="7"/>
  <c r="B55" i="7"/>
  <c r="S54" i="7"/>
  <c r="R54" i="7"/>
  <c r="Q54" i="7"/>
  <c r="P54" i="7"/>
  <c r="E54" i="7"/>
  <c r="T54" i="7" s="1"/>
  <c r="S53" i="7"/>
  <c r="R53" i="7"/>
  <c r="Q53" i="7"/>
  <c r="P53" i="7"/>
  <c r="E53" i="7"/>
  <c r="S52" i="7"/>
  <c r="R52" i="7"/>
  <c r="Q52" i="7"/>
  <c r="P52" i="7"/>
  <c r="E52" i="7"/>
  <c r="U52" i="7" s="1"/>
  <c r="U51" i="7"/>
  <c r="S51" i="7"/>
  <c r="R51" i="7"/>
  <c r="Q51" i="7"/>
  <c r="P51" i="7"/>
  <c r="E51" i="7"/>
  <c r="T51" i="7" s="1"/>
  <c r="S50" i="7"/>
  <c r="R50" i="7"/>
  <c r="Q50" i="7"/>
  <c r="P50" i="7"/>
  <c r="E50" i="7"/>
  <c r="T50" i="7" s="1"/>
  <c r="T49" i="7"/>
  <c r="S49" i="7"/>
  <c r="R49" i="7"/>
  <c r="Q49" i="7"/>
  <c r="P49" i="7"/>
  <c r="E49" i="7"/>
  <c r="U49" i="7" s="1"/>
  <c r="S48" i="7"/>
  <c r="R48" i="7"/>
  <c r="Q48" i="7"/>
  <c r="P48" i="7"/>
  <c r="E48" i="7"/>
  <c r="S47" i="7"/>
  <c r="R47" i="7"/>
  <c r="Q47" i="7"/>
  <c r="P47" i="7"/>
  <c r="E47" i="7"/>
  <c r="T47" i="7" s="1"/>
  <c r="S46" i="7"/>
  <c r="R46" i="7"/>
  <c r="Q46" i="7"/>
  <c r="P46" i="7"/>
  <c r="E46" i="7"/>
  <c r="S45" i="7"/>
  <c r="R45" i="7"/>
  <c r="Q45" i="7"/>
  <c r="P45" i="7"/>
  <c r="E45" i="7"/>
  <c r="U45" i="7" s="1"/>
  <c r="S44" i="7"/>
  <c r="R44" i="7"/>
  <c r="Q44" i="7"/>
  <c r="P44" i="7"/>
  <c r="E44" i="7"/>
  <c r="U44" i="7" s="1"/>
  <c r="O42" i="7"/>
  <c r="N42" i="7"/>
  <c r="M42" i="7"/>
  <c r="L42" i="7"/>
  <c r="K42" i="7"/>
  <c r="J42" i="7"/>
  <c r="I42" i="7"/>
  <c r="S42" i="7" s="1"/>
  <c r="H42" i="7"/>
  <c r="R42" i="7" s="1"/>
  <c r="G42" i="7"/>
  <c r="F42" i="7"/>
  <c r="C42" i="7"/>
  <c r="B42" i="7"/>
  <c r="S41" i="7"/>
  <c r="R41" i="7"/>
  <c r="Q41" i="7"/>
  <c r="P41" i="7"/>
  <c r="E41" i="7"/>
  <c r="T40" i="7"/>
  <c r="S40" i="7"/>
  <c r="R40" i="7"/>
  <c r="Q40" i="7"/>
  <c r="P40" i="7"/>
  <c r="E40" i="7"/>
  <c r="U40" i="7" s="1"/>
  <c r="U39" i="7"/>
  <c r="S39" i="7"/>
  <c r="R39" i="7"/>
  <c r="Q39" i="7"/>
  <c r="P39" i="7"/>
  <c r="E39" i="7"/>
  <c r="T39" i="7" s="1"/>
  <c r="S38" i="7"/>
  <c r="R38" i="7"/>
  <c r="Q38" i="7"/>
  <c r="P38" i="7"/>
  <c r="E38" i="7"/>
  <c r="U38" i="7" s="1"/>
  <c r="S37" i="7"/>
  <c r="R37" i="7"/>
  <c r="Q37" i="7"/>
  <c r="P37" i="7"/>
  <c r="E37" i="7"/>
  <c r="U37" i="7" s="1"/>
  <c r="O35" i="7"/>
  <c r="N35" i="7"/>
  <c r="M35" i="7"/>
  <c r="L35" i="7"/>
  <c r="K35" i="7"/>
  <c r="S35" i="7" s="1"/>
  <c r="J35" i="7"/>
  <c r="I35" i="7"/>
  <c r="H35" i="7"/>
  <c r="G35" i="7"/>
  <c r="F35" i="7"/>
  <c r="C35" i="7"/>
  <c r="B35" i="7"/>
  <c r="S34" i="7"/>
  <c r="R34" i="7"/>
  <c r="Q34" i="7"/>
  <c r="P34" i="7"/>
  <c r="E34" i="7"/>
  <c r="O32" i="7"/>
  <c r="N32" i="7"/>
  <c r="M32" i="7"/>
  <c r="L32" i="7"/>
  <c r="K32" i="7"/>
  <c r="J32" i="7"/>
  <c r="R32" i="7" s="1"/>
  <c r="I32" i="7"/>
  <c r="H32" i="7"/>
  <c r="G32" i="7"/>
  <c r="F32" i="7"/>
  <c r="C32" i="7"/>
  <c r="B32" i="7"/>
  <c r="E32" i="7" s="1"/>
  <c r="S31" i="7"/>
  <c r="R31" i="7"/>
  <c r="Q31" i="7"/>
  <c r="P31" i="7"/>
  <c r="E31" i="7"/>
  <c r="S30" i="7"/>
  <c r="R30" i="7"/>
  <c r="Q30" i="7"/>
  <c r="P30" i="7"/>
  <c r="E30" i="7"/>
  <c r="S29" i="7"/>
  <c r="R29" i="7"/>
  <c r="Q29" i="7"/>
  <c r="P29" i="7"/>
  <c r="E29" i="7"/>
  <c r="U29" i="7" s="1"/>
  <c r="S28" i="7"/>
  <c r="R28" i="7"/>
  <c r="Q28" i="7"/>
  <c r="P28" i="7"/>
  <c r="E28" i="7"/>
  <c r="U28" i="7" s="1"/>
  <c r="O26" i="7"/>
  <c r="N26" i="7"/>
  <c r="M26" i="7"/>
  <c r="L26" i="7"/>
  <c r="K26" i="7"/>
  <c r="J26" i="7"/>
  <c r="I26" i="7"/>
  <c r="H26" i="7"/>
  <c r="G26" i="7"/>
  <c r="F26" i="7"/>
  <c r="C26" i="7"/>
  <c r="B26" i="7"/>
  <c r="E26" i="7" s="1"/>
  <c r="T25" i="7"/>
  <c r="S25" i="7"/>
  <c r="R25" i="7"/>
  <c r="Q25" i="7"/>
  <c r="P25" i="7"/>
  <c r="E25" i="7"/>
  <c r="U25" i="7" s="1"/>
  <c r="T24" i="7"/>
  <c r="S24" i="7"/>
  <c r="R24" i="7"/>
  <c r="Q24" i="7"/>
  <c r="P24" i="7"/>
  <c r="E24" i="7"/>
  <c r="U24" i="7" s="1"/>
  <c r="S23" i="7"/>
  <c r="R23" i="7"/>
  <c r="Q23" i="7"/>
  <c r="P23" i="7"/>
  <c r="E23" i="7"/>
  <c r="S22" i="7"/>
  <c r="R22" i="7"/>
  <c r="Q22" i="7"/>
  <c r="P22" i="7"/>
  <c r="E22" i="7"/>
  <c r="U21" i="7"/>
  <c r="S21" i="7"/>
  <c r="R21" i="7"/>
  <c r="Q21" i="7"/>
  <c r="P21" i="7"/>
  <c r="E21" i="7"/>
  <c r="T21" i="7" s="1"/>
  <c r="U20" i="7"/>
  <c r="S20" i="7"/>
  <c r="R20" i="7"/>
  <c r="Q20" i="7"/>
  <c r="P20" i="7"/>
  <c r="E20" i="7"/>
  <c r="T20" i="7" s="1"/>
  <c r="T19" i="7"/>
  <c r="S19" i="7"/>
  <c r="R19" i="7"/>
  <c r="Q19" i="7"/>
  <c r="P19" i="7"/>
  <c r="E19" i="7"/>
  <c r="U19" i="7" s="1"/>
  <c r="O17" i="7"/>
  <c r="N17" i="7"/>
  <c r="M17" i="7"/>
  <c r="L17" i="7"/>
  <c r="K17" i="7"/>
  <c r="J17" i="7"/>
  <c r="I17" i="7"/>
  <c r="S17" i="7" s="1"/>
  <c r="H17" i="7"/>
  <c r="G17" i="7"/>
  <c r="F17" i="7"/>
  <c r="C17" i="7"/>
  <c r="E17" i="7" s="1"/>
  <c r="B17" i="7"/>
  <c r="S16" i="7"/>
  <c r="R16" i="7"/>
  <c r="Q16" i="7"/>
  <c r="P16" i="7"/>
  <c r="E16" i="7"/>
  <c r="S15" i="7"/>
  <c r="R15" i="7"/>
  <c r="Q15" i="7"/>
  <c r="P15" i="7"/>
  <c r="E15" i="7"/>
  <c r="U15" i="7" s="1"/>
  <c r="S14" i="7"/>
  <c r="R14" i="7"/>
  <c r="Q14" i="7"/>
  <c r="P14" i="7"/>
  <c r="E14" i="7"/>
  <c r="U14" i="7" s="1"/>
  <c r="T13" i="7"/>
  <c r="S13" i="7"/>
  <c r="R13" i="7"/>
  <c r="Q13" i="7"/>
  <c r="P13" i="7"/>
  <c r="E13" i="7"/>
  <c r="U13" i="7" s="1"/>
  <c r="S12" i="7"/>
  <c r="R12" i="7"/>
  <c r="Q12" i="7"/>
  <c r="P12" i="7"/>
  <c r="E12" i="7"/>
  <c r="S11" i="7"/>
  <c r="R11" i="7"/>
  <c r="Q11" i="7"/>
  <c r="P11" i="7"/>
  <c r="E11" i="7"/>
  <c r="S10" i="7"/>
  <c r="R10" i="7"/>
  <c r="Q10" i="7"/>
  <c r="P10" i="7"/>
  <c r="E10" i="7"/>
  <c r="T10" i="7" s="1"/>
  <c r="S9" i="7"/>
  <c r="R9" i="7"/>
  <c r="Q9" i="7"/>
  <c r="P9" i="7"/>
  <c r="E9" i="7"/>
  <c r="U9" i="7" s="1"/>
  <c r="S96" i="6"/>
  <c r="R96" i="6"/>
  <c r="Q96" i="6"/>
  <c r="P96" i="6"/>
  <c r="E96" i="6"/>
  <c r="S95" i="6"/>
  <c r="R95" i="6"/>
  <c r="Q95" i="6"/>
  <c r="P95" i="6"/>
  <c r="E95" i="6"/>
  <c r="U95" i="6" s="1"/>
  <c r="U94" i="6"/>
  <c r="T94" i="6"/>
  <c r="S94" i="6"/>
  <c r="R94" i="6"/>
  <c r="Q94" i="6"/>
  <c r="P94" i="6"/>
  <c r="E94" i="6"/>
  <c r="S93" i="6"/>
  <c r="R93" i="6"/>
  <c r="Q93" i="6"/>
  <c r="P93" i="6"/>
  <c r="E93" i="6"/>
  <c r="S92" i="6"/>
  <c r="R92" i="6"/>
  <c r="Q92" i="6"/>
  <c r="P92" i="6"/>
  <c r="E92" i="6"/>
  <c r="S91" i="6"/>
  <c r="R91" i="6"/>
  <c r="Q91" i="6"/>
  <c r="P91" i="6"/>
  <c r="E91" i="6"/>
  <c r="U90" i="6"/>
  <c r="S90" i="6"/>
  <c r="R90" i="6"/>
  <c r="Q90" i="6"/>
  <c r="P90" i="6"/>
  <c r="E90" i="6"/>
  <c r="T90" i="6" s="1"/>
  <c r="S89" i="6"/>
  <c r="R89" i="6"/>
  <c r="Q89" i="6"/>
  <c r="P89" i="6"/>
  <c r="E89" i="6"/>
  <c r="T89" i="6" s="1"/>
  <c r="T88" i="6"/>
  <c r="S88" i="6"/>
  <c r="R88" i="6"/>
  <c r="Q88" i="6"/>
  <c r="P88" i="6"/>
  <c r="E88" i="6"/>
  <c r="U88" i="6" s="1"/>
  <c r="O75" i="6"/>
  <c r="N75" i="6"/>
  <c r="M75" i="6"/>
  <c r="L75" i="6"/>
  <c r="K75" i="6"/>
  <c r="J75" i="6"/>
  <c r="I75" i="6"/>
  <c r="H75" i="6"/>
  <c r="G75" i="6"/>
  <c r="F75" i="6"/>
  <c r="C75" i="6"/>
  <c r="B75" i="6"/>
  <c r="R74" i="6"/>
  <c r="O74" i="6"/>
  <c r="N74" i="6"/>
  <c r="M74" i="6"/>
  <c r="L74" i="6"/>
  <c r="K74" i="6"/>
  <c r="J74" i="6"/>
  <c r="I74" i="6"/>
  <c r="H74" i="6"/>
  <c r="G74" i="6"/>
  <c r="F74" i="6"/>
  <c r="C74" i="6"/>
  <c r="B74" i="6"/>
  <c r="E74" i="6" s="1"/>
  <c r="O73" i="6"/>
  <c r="N73" i="6"/>
  <c r="M73" i="6"/>
  <c r="L73" i="6"/>
  <c r="K73" i="6"/>
  <c r="J73" i="6"/>
  <c r="I73" i="6"/>
  <c r="H73" i="6"/>
  <c r="G73" i="6"/>
  <c r="F73" i="6"/>
  <c r="C73" i="6"/>
  <c r="B73" i="6"/>
  <c r="U72" i="6"/>
  <c r="S72" i="6"/>
  <c r="R72" i="6"/>
  <c r="Q72" i="6"/>
  <c r="P72" i="6"/>
  <c r="E72" i="6"/>
  <c r="T72" i="6" s="1"/>
  <c r="S71" i="6"/>
  <c r="R71" i="6"/>
  <c r="Q71" i="6"/>
  <c r="P71" i="6"/>
  <c r="E71" i="6"/>
  <c r="U71" i="6" s="1"/>
  <c r="O69" i="6"/>
  <c r="N69" i="6"/>
  <c r="M69" i="6"/>
  <c r="L69" i="6"/>
  <c r="K69" i="6"/>
  <c r="J69" i="6"/>
  <c r="I69" i="6"/>
  <c r="H69" i="6"/>
  <c r="G69" i="6"/>
  <c r="F69" i="6"/>
  <c r="C69" i="6"/>
  <c r="B69" i="6"/>
  <c r="O68" i="6"/>
  <c r="N68" i="6"/>
  <c r="M68" i="6"/>
  <c r="L68" i="6"/>
  <c r="K68" i="6"/>
  <c r="J68" i="6"/>
  <c r="I68" i="6"/>
  <c r="S68" i="6" s="1"/>
  <c r="H68" i="6"/>
  <c r="G68" i="6"/>
  <c r="F68" i="6"/>
  <c r="C68" i="6"/>
  <c r="B68" i="6"/>
  <c r="E68" i="6" s="1"/>
  <c r="S67" i="6"/>
  <c r="R67" i="6"/>
  <c r="Q67" i="6"/>
  <c r="P67" i="6"/>
  <c r="E67" i="6"/>
  <c r="U66" i="6"/>
  <c r="S66" i="6"/>
  <c r="R66" i="6"/>
  <c r="Q66" i="6"/>
  <c r="P66" i="6"/>
  <c r="E66" i="6"/>
  <c r="T66" i="6" s="1"/>
  <c r="S65" i="6"/>
  <c r="R65" i="6"/>
  <c r="Q65" i="6"/>
  <c r="P65" i="6"/>
  <c r="E65" i="6"/>
  <c r="U65" i="6" s="1"/>
  <c r="S64" i="6"/>
  <c r="R64" i="6"/>
  <c r="Q64" i="6"/>
  <c r="P64" i="6"/>
  <c r="E64" i="6"/>
  <c r="U64" i="6" s="1"/>
  <c r="S63" i="6"/>
  <c r="R63" i="6"/>
  <c r="Q63" i="6"/>
  <c r="P63" i="6"/>
  <c r="E63" i="6"/>
  <c r="U63" i="6" s="1"/>
  <c r="O61" i="6"/>
  <c r="N61" i="6"/>
  <c r="M61" i="6"/>
  <c r="L61" i="6"/>
  <c r="K61" i="6"/>
  <c r="J61" i="6"/>
  <c r="I61" i="6"/>
  <c r="S61" i="6" s="1"/>
  <c r="H61" i="6"/>
  <c r="C61" i="6"/>
  <c r="B61" i="6"/>
  <c r="S60" i="6"/>
  <c r="R60" i="6"/>
  <c r="Q60" i="6"/>
  <c r="P60" i="6"/>
  <c r="E60" i="6"/>
  <c r="U60" i="6" s="1"/>
  <c r="S59" i="6"/>
  <c r="R59" i="6"/>
  <c r="Q59" i="6"/>
  <c r="P59" i="6"/>
  <c r="E59" i="6"/>
  <c r="U58" i="6"/>
  <c r="S58" i="6"/>
  <c r="R58" i="6"/>
  <c r="Q58" i="6"/>
  <c r="P58" i="6"/>
  <c r="E58" i="6"/>
  <c r="T58" i="6" s="1"/>
  <c r="S57" i="6"/>
  <c r="R57" i="6"/>
  <c r="Q57" i="6"/>
  <c r="P57" i="6"/>
  <c r="E57" i="6"/>
  <c r="O55" i="6"/>
  <c r="N55" i="6"/>
  <c r="M55" i="6"/>
  <c r="L55" i="6"/>
  <c r="K55" i="6"/>
  <c r="J55" i="6"/>
  <c r="I55" i="6"/>
  <c r="H55" i="6"/>
  <c r="R55" i="6" s="1"/>
  <c r="G55" i="6"/>
  <c r="F55" i="6"/>
  <c r="C55" i="6"/>
  <c r="B55" i="6"/>
  <c r="S54" i="6"/>
  <c r="R54" i="6"/>
  <c r="Q54" i="6"/>
  <c r="P54" i="6"/>
  <c r="E54" i="6"/>
  <c r="T53" i="6"/>
  <c r="S53" i="6"/>
  <c r="R53" i="6"/>
  <c r="Q53" i="6"/>
  <c r="P53" i="6"/>
  <c r="E53" i="6"/>
  <c r="U53" i="6" s="1"/>
  <c r="S52" i="6"/>
  <c r="R52" i="6"/>
  <c r="Q52" i="6"/>
  <c r="P52" i="6"/>
  <c r="E52" i="6"/>
  <c r="U52" i="6" s="1"/>
  <c r="T51" i="6"/>
  <c r="S51" i="6"/>
  <c r="R51" i="6"/>
  <c r="Q51" i="6"/>
  <c r="P51" i="6"/>
  <c r="E51" i="6"/>
  <c r="U51" i="6" s="1"/>
  <c r="S50" i="6"/>
  <c r="R50" i="6"/>
  <c r="Q50" i="6"/>
  <c r="P50" i="6"/>
  <c r="E50" i="6"/>
  <c r="T50" i="6" s="1"/>
  <c r="S49" i="6"/>
  <c r="R49" i="6"/>
  <c r="Q49" i="6"/>
  <c r="P49" i="6"/>
  <c r="E49" i="6"/>
  <c r="U49" i="6" s="1"/>
  <c r="S48" i="6"/>
  <c r="R48" i="6"/>
  <c r="Q48" i="6"/>
  <c r="P48" i="6"/>
  <c r="E48" i="6"/>
  <c r="S47" i="6"/>
  <c r="R47" i="6"/>
  <c r="Q47" i="6"/>
  <c r="P47" i="6"/>
  <c r="E47" i="6"/>
  <c r="T47" i="6" s="1"/>
  <c r="S46" i="6"/>
  <c r="R46" i="6"/>
  <c r="Q46" i="6"/>
  <c r="P46" i="6"/>
  <c r="E46" i="6"/>
  <c r="T45" i="6"/>
  <c r="S45" i="6"/>
  <c r="R45" i="6"/>
  <c r="Q45" i="6"/>
  <c r="P45" i="6"/>
  <c r="E45" i="6"/>
  <c r="U45" i="6" s="1"/>
  <c r="S44" i="6"/>
  <c r="R44" i="6"/>
  <c r="Q44" i="6"/>
  <c r="P44" i="6"/>
  <c r="E44" i="6"/>
  <c r="U44" i="6" s="1"/>
  <c r="S42" i="6"/>
  <c r="O42" i="6"/>
  <c r="N42" i="6"/>
  <c r="M42" i="6"/>
  <c r="L42" i="6"/>
  <c r="K42" i="6"/>
  <c r="J42" i="6"/>
  <c r="I42" i="6"/>
  <c r="H42" i="6"/>
  <c r="R42" i="6" s="1"/>
  <c r="G42" i="6"/>
  <c r="F42" i="6"/>
  <c r="C42" i="6"/>
  <c r="B42" i="6"/>
  <c r="S41" i="6"/>
  <c r="R41" i="6"/>
  <c r="Q41" i="6"/>
  <c r="P41" i="6"/>
  <c r="E41" i="6"/>
  <c r="U41" i="6" s="1"/>
  <c r="S40" i="6"/>
  <c r="R40" i="6"/>
  <c r="Q40" i="6"/>
  <c r="P40" i="6"/>
  <c r="E40" i="6"/>
  <c r="U40" i="6" s="1"/>
  <c r="U39" i="6"/>
  <c r="S39" i="6"/>
  <c r="R39" i="6"/>
  <c r="Q39" i="6"/>
  <c r="P39" i="6"/>
  <c r="E39" i="6"/>
  <c r="T39" i="6" s="1"/>
  <c r="S38" i="6"/>
  <c r="R38" i="6"/>
  <c r="Q38" i="6"/>
  <c r="P38" i="6"/>
  <c r="E38" i="6"/>
  <c r="S37" i="6"/>
  <c r="R37" i="6"/>
  <c r="Q37" i="6"/>
  <c r="P37" i="6"/>
  <c r="E37" i="6"/>
  <c r="O35" i="6"/>
  <c r="N35" i="6"/>
  <c r="M35" i="6"/>
  <c r="L35" i="6"/>
  <c r="K35" i="6"/>
  <c r="J35" i="6"/>
  <c r="I35" i="6"/>
  <c r="Q35" i="6" s="1"/>
  <c r="H35" i="6"/>
  <c r="R35" i="6" s="1"/>
  <c r="G35" i="6"/>
  <c r="F35" i="6"/>
  <c r="C35" i="6"/>
  <c r="B35" i="6"/>
  <c r="S34" i="6"/>
  <c r="R34" i="6"/>
  <c r="Q34" i="6"/>
  <c r="P34" i="6"/>
  <c r="E34" i="6"/>
  <c r="O32" i="6"/>
  <c r="N32" i="6"/>
  <c r="M32" i="6"/>
  <c r="L32" i="6"/>
  <c r="K32" i="6"/>
  <c r="J32" i="6"/>
  <c r="I32" i="6"/>
  <c r="S32" i="6" s="1"/>
  <c r="H32" i="6"/>
  <c r="R32" i="6" s="1"/>
  <c r="G32" i="6"/>
  <c r="F32" i="6"/>
  <c r="C32" i="6"/>
  <c r="B32" i="6"/>
  <c r="S31" i="6"/>
  <c r="R31" i="6"/>
  <c r="Q31" i="6"/>
  <c r="P31" i="6"/>
  <c r="E31" i="6"/>
  <c r="U30" i="6"/>
  <c r="S30" i="6"/>
  <c r="R30" i="6"/>
  <c r="Q30" i="6"/>
  <c r="P30" i="6"/>
  <c r="E30" i="6"/>
  <c r="T30" i="6" s="1"/>
  <c r="S29" i="6"/>
  <c r="R29" i="6"/>
  <c r="Q29" i="6"/>
  <c r="P29" i="6"/>
  <c r="E29" i="6"/>
  <c r="T29" i="6" s="1"/>
  <c r="S28" i="6"/>
  <c r="R28" i="6"/>
  <c r="Q28" i="6"/>
  <c r="P28" i="6"/>
  <c r="E28" i="6"/>
  <c r="U28" i="6" s="1"/>
  <c r="O26" i="6"/>
  <c r="N26" i="6"/>
  <c r="M26" i="6"/>
  <c r="L26" i="6"/>
  <c r="K26" i="6"/>
  <c r="J26" i="6"/>
  <c r="I26" i="6"/>
  <c r="S26" i="6" s="1"/>
  <c r="H26" i="6"/>
  <c r="G26" i="6"/>
  <c r="F26" i="6"/>
  <c r="C26" i="6"/>
  <c r="B26" i="6"/>
  <c r="S25" i="6"/>
  <c r="R25" i="6"/>
  <c r="Q25" i="6"/>
  <c r="P25" i="6"/>
  <c r="E25" i="6"/>
  <c r="S24" i="6"/>
  <c r="R24" i="6"/>
  <c r="Q24" i="6"/>
  <c r="P24" i="6"/>
  <c r="E24" i="6"/>
  <c r="U24" i="6" s="1"/>
  <c r="T23" i="6"/>
  <c r="S23" i="6"/>
  <c r="R23" i="6"/>
  <c r="Q23" i="6"/>
  <c r="P23" i="6"/>
  <c r="E23" i="6"/>
  <c r="U23" i="6" s="1"/>
  <c r="T22" i="6"/>
  <c r="S22" i="6"/>
  <c r="R22" i="6"/>
  <c r="Q22" i="6"/>
  <c r="U22" i="6" s="1"/>
  <c r="P22" i="6"/>
  <c r="E22" i="6"/>
  <c r="S21" i="6"/>
  <c r="R21" i="6"/>
  <c r="Q21" i="6"/>
  <c r="P21" i="6"/>
  <c r="E21" i="6"/>
  <c r="U21" i="6" s="1"/>
  <c r="S20" i="6"/>
  <c r="R20" i="6"/>
  <c r="Q20" i="6"/>
  <c r="P20" i="6"/>
  <c r="E20" i="6"/>
  <c r="U19" i="6"/>
  <c r="S19" i="6"/>
  <c r="R19" i="6"/>
  <c r="Q19" i="6"/>
  <c r="P19" i="6"/>
  <c r="E19" i="6"/>
  <c r="T19" i="6" s="1"/>
  <c r="O17" i="6"/>
  <c r="N17" i="6"/>
  <c r="M17" i="6"/>
  <c r="L17" i="6"/>
  <c r="K17" i="6"/>
  <c r="J17" i="6"/>
  <c r="I17" i="6"/>
  <c r="Q17" i="6" s="1"/>
  <c r="H17" i="6"/>
  <c r="P17" i="6" s="1"/>
  <c r="G17" i="6"/>
  <c r="F17" i="6"/>
  <c r="C17" i="6"/>
  <c r="B17" i="6"/>
  <c r="E17" i="6" s="1"/>
  <c r="U16" i="6"/>
  <c r="S16" i="6"/>
  <c r="R16" i="6"/>
  <c r="Q16" i="6"/>
  <c r="P16" i="6"/>
  <c r="E16" i="6"/>
  <c r="T16" i="6" s="1"/>
  <c r="U15" i="6"/>
  <c r="S15" i="6"/>
  <c r="R15" i="6"/>
  <c r="Q15" i="6"/>
  <c r="P15" i="6"/>
  <c r="E15" i="6"/>
  <c r="T15" i="6" s="1"/>
  <c r="T14" i="6"/>
  <c r="S14" i="6"/>
  <c r="R14" i="6"/>
  <c r="Q14" i="6"/>
  <c r="P14" i="6"/>
  <c r="E14" i="6"/>
  <c r="U14" i="6" s="1"/>
  <c r="S13" i="6"/>
  <c r="R13" i="6"/>
  <c r="Q13" i="6"/>
  <c r="P13" i="6"/>
  <c r="E13" i="6"/>
  <c r="U13" i="6" s="1"/>
  <c r="S12" i="6"/>
  <c r="R12" i="6"/>
  <c r="Q12" i="6"/>
  <c r="P12" i="6"/>
  <c r="E12" i="6"/>
  <c r="U11" i="6"/>
  <c r="T11" i="6"/>
  <c r="S11" i="6"/>
  <c r="R11" i="6"/>
  <c r="Q11" i="6"/>
  <c r="P11" i="6"/>
  <c r="E11" i="6"/>
  <c r="S10" i="6"/>
  <c r="R10" i="6"/>
  <c r="Q10" i="6"/>
  <c r="P10" i="6"/>
  <c r="T10" i="6" s="1"/>
  <c r="E10" i="6"/>
  <c r="S9" i="6"/>
  <c r="R9" i="6"/>
  <c r="Q9" i="6"/>
  <c r="P9" i="6"/>
  <c r="E9" i="6"/>
  <c r="U96" i="5"/>
  <c r="S96" i="5"/>
  <c r="R96" i="5"/>
  <c r="Q96" i="5"/>
  <c r="P96" i="5"/>
  <c r="E96" i="5"/>
  <c r="T96" i="5" s="1"/>
  <c r="U95" i="5"/>
  <c r="S95" i="5"/>
  <c r="R95" i="5"/>
  <c r="Q95" i="5"/>
  <c r="P95" i="5"/>
  <c r="E95" i="5"/>
  <c r="T95" i="5" s="1"/>
  <c r="S94" i="5"/>
  <c r="R94" i="5"/>
  <c r="Q94" i="5"/>
  <c r="P94" i="5"/>
  <c r="E94" i="5"/>
  <c r="U94" i="5" s="1"/>
  <c r="S93" i="5"/>
  <c r="R93" i="5"/>
  <c r="Q93" i="5"/>
  <c r="P93" i="5"/>
  <c r="E93" i="5"/>
  <c r="U93" i="5" s="1"/>
  <c r="U92" i="5"/>
  <c r="T92" i="5"/>
  <c r="S92" i="5"/>
  <c r="R92" i="5"/>
  <c r="Q92" i="5"/>
  <c r="P92" i="5"/>
  <c r="E92" i="5"/>
  <c r="U91" i="5"/>
  <c r="T91" i="5"/>
  <c r="S91" i="5"/>
  <c r="R91" i="5"/>
  <c r="Q91" i="5"/>
  <c r="P91" i="5"/>
  <c r="E91" i="5"/>
  <c r="T90" i="5"/>
  <c r="S90" i="5"/>
  <c r="R90" i="5"/>
  <c r="Q90" i="5"/>
  <c r="P90" i="5"/>
  <c r="E90" i="5"/>
  <c r="U90" i="5" s="1"/>
  <c r="S89" i="5"/>
  <c r="R89" i="5"/>
  <c r="Q89" i="5"/>
  <c r="P89" i="5"/>
  <c r="E89" i="5"/>
  <c r="U88" i="5"/>
  <c r="S88" i="5"/>
  <c r="R88" i="5"/>
  <c r="Q88" i="5"/>
  <c r="P88" i="5"/>
  <c r="E88" i="5"/>
  <c r="O75" i="5"/>
  <c r="N75" i="5"/>
  <c r="M75" i="5"/>
  <c r="L75" i="5"/>
  <c r="K75" i="5"/>
  <c r="J75" i="5"/>
  <c r="I75" i="5"/>
  <c r="H75" i="5"/>
  <c r="G75" i="5"/>
  <c r="F75" i="5"/>
  <c r="C75" i="5"/>
  <c r="B75" i="5"/>
  <c r="O74" i="5"/>
  <c r="N74" i="5"/>
  <c r="M74" i="5"/>
  <c r="L74" i="5"/>
  <c r="K74" i="5"/>
  <c r="S74" i="5" s="1"/>
  <c r="J74" i="5"/>
  <c r="I74" i="5"/>
  <c r="H74" i="5"/>
  <c r="R74" i="5" s="1"/>
  <c r="G74" i="5"/>
  <c r="F74" i="5"/>
  <c r="C74" i="5"/>
  <c r="B74" i="5"/>
  <c r="O73" i="5"/>
  <c r="N73" i="5"/>
  <c r="M73" i="5"/>
  <c r="L73" i="5"/>
  <c r="K73" i="5"/>
  <c r="J73" i="5"/>
  <c r="I73" i="5"/>
  <c r="H73" i="5"/>
  <c r="R73" i="5" s="1"/>
  <c r="G73" i="5"/>
  <c r="F73" i="5"/>
  <c r="C73" i="5"/>
  <c r="B73" i="5"/>
  <c r="E73" i="5" s="1"/>
  <c r="T72" i="5"/>
  <c r="S72" i="5"/>
  <c r="R72" i="5"/>
  <c r="Q72" i="5"/>
  <c r="P72" i="5"/>
  <c r="E72" i="5"/>
  <c r="U72" i="5" s="1"/>
  <c r="S71" i="5"/>
  <c r="R71" i="5"/>
  <c r="Q71" i="5"/>
  <c r="P71" i="5"/>
  <c r="E71" i="5"/>
  <c r="O69" i="5"/>
  <c r="N69" i="5"/>
  <c r="M69" i="5"/>
  <c r="L69" i="5"/>
  <c r="K69" i="5"/>
  <c r="J69" i="5"/>
  <c r="I69" i="5"/>
  <c r="H69" i="5"/>
  <c r="G69" i="5"/>
  <c r="F69" i="5"/>
  <c r="C69" i="5"/>
  <c r="B69" i="5"/>
  <c r="O68" i="5"/>
  <c r="N68" i="5"/>
  <c r="M68" i="5"/>
  <c r="L68" i="5"/>
  <c r="K68" i="5"/>
  <c r="J68" i="5"/>
  <c r="I68" i="5"/>
  <c r="S68" i="5" s="1"/>
  <c r="H68" i="5"/>
  <c r="R68" i="5" s="1"/>
  <c r="G68" i="5"/>
  <c r="F68" i="5"/>
  <c r="C68" i="5"/>
  <c r="B68" i="5"/>
  <c r="T67" i="5"/>
  <c r="S67" i="5"/>
  <c r="R67" i="5"/>
  <c r="Q67" i="5"/>
  <c r="P67" i="5"/>
  <c r="E67" i="5"/>
  <c r="U67" i="5" s="1"/>
  <c r="S66" i="5"/>
  <c r="R66" i="5"/>
  <c r="Q66" i="5"/>
  <c r="P66" i="5"/>
  <c r="E66" i="5"/>
  <c r="S65" i="5"/>
  <c r="R65" i="5"/>
  <c r="Q65" i="5"/>
  <c r="P65" i="5"/>
  <c r="E65" i="5"/>
  <c r="T65" i="5" s="1"/>
  <c r="S64" i="5"/>
  <c r="R64" i="5"/>
  <c r="Q64" i="5"/>
  <c r="P64" i="5"/>
  <c r="E64" i="5"/>
  <c r="T64" i="5" s="1"/>
  <c r="T63" i="5"/>
  <c r="S63" i="5"/>
  <c r="R63" i="5"/>
  <c r="Q63" i="5"/>
  <c r="P63" i="5"/>
  <c r="E63" i="5"/>
  <c r="U63" i="5" s="1"/>
  <c r="O61" i="5"/>
  <c r="N61" i="5"/>
  <c r="M61" i="5"/>
  <c r="L61" i="5"/>
  <c r="K61" i="5"/>
  <c r="J61" i="5"/>
  <c r="I61" i="5"/>
  <c r="S61" i="5" s="1"/>
  <c r="H61" i="5"/>
  <c r="C61" i="5"/>
  <c r="B61" i="5"/>
  <c r="E61" i="5" s="1"/>
  <c r="U60" i="5"/>
  <c r="S60" i="5"/>
  <c r="R60" i="5"/>
  <c r="Q60" i="5"/>
  <c r="P60" i="5"/>
  <c r="E60" i="5"/>
  <c r="T60" i="5" s="1"/>
  <c r="S59" i="5"/>
  <c r="R59" i="5"/>
  <c r="Q59" i="5"/>
  <c r="P59" i="5"/>
  <c r="E59" i="5"/>
  <c r="T59" i="5" s="1"/>
  <c r="S58" i="5"/>
  <c r="R58" i="5"/>
  <c r="Q58" i="5"/>
  <c r="P58" i="5"/>
  <c r="E58" i="5"/>
  <c r="U58" i="5" s="1"/>
  <c r="S57" i="5"/>
  <c r="R57" i="5"/>
  <c r="Q57" i="5"/>
  <c r="P57" i="5"/>
  <c r="E57" i="5"/>
  <c r="O55" i="5"/>
  <c r="N55" i="5"/>
  <c r="M55" i="5"/>
  <c r="L55" i="5"/>
  <c r="K55" i="5"/>
  <c r="J55" i="5"/>
  <c r="I55" i="5"/>
  <c r="H55" i="5"/>
  <c r="R55" i="5" s="1"/>
  <c r="G55" i="5"/>
  <c r="F55" i="5"/>
  <c r="C55" i="5"/>
  <c r="B55" i="5"/>
  <c r="S54" i="5"/>
  <c r="R54" i="5"/>
  <c r="Q54" i="5"/>
  <c r="P54" i="5"/>
  <c r="E54" i="5"/>
  <c r="U53" i="5"/>
  <c r="S53" i="5"/>
  <c r="R53" i="5"/>
  <c r="Q53" i="5"/>
  <c r="P53" i="5"/>
  <c r="E53" i="5"/>
  <c r="T53" i="5" s="1"/>
  <c r="U52" i="5"/>
  <c r="S52" i="5"/>
  <c r="R52" i="5"/>
  <c r="Q52" i="5"/>
  <c r="P52" i="5"/>
  <c r="E52" i="5"/>
  <c r="T52" i="5" s="1"/>
  <c r="S51" i="5"/>
  <c r="R51" i="5"/>
  <c r="Q51" i="5"/>
  <c r="P51" i="5"/>
  <c r="E51" i="5"/>
  <c r="U51" i="5" s="1"/>
  <c r="S50" i="5"/>
  <c r="R50" i="5"/>
  <c r="Q50" i="5"/>
  <c r="P50" i="5"/>
  <c r="E50" i="5"/>
  <c r="U50" i="5" s="1"/>
  <c r="S49" i="5"/>
  <c r="R49" i="5"/>
  <c r="Q49" i="5"/>
  <c r="P49" i="5"/>
  <c r="E49" i="5"/>
  <c r="U49" i="5" s="1"/>
  <c r="S48" i="5"/>
  <c r="R48" i="5"/>
  <c r="Q48" i="5"/>
  <c r="P48" i="5"/>
  <c r="E48" i="5"/>
  <c r="U48" i="5" s="1"/>
  <c r="S47" i="5"/>
  <c r="R47" i="5"/>
  <c r="Q47" i="5"/>
  <c r="P47" i="5"/>
  <c r="E47" i="5"/>
  <c r="S46" i="5"/>
  <c r="R46" i="5"/>
  <c r="Q46" i="5"/>
  <c r="P46" i="5"/>
  <c r="E46" i="5"/>
  <c r="S45" i="5"/>
  <c r="R45" i="5"/>
  <c r="Q45" i="5"/>
  <c r="P45" i="5"/>
  <c r="E45" i="5"/>
  <c r="U45" i="5" s="1"/>
  <c r="U44" i="5"/>
  <c r="S44" i="5"/>
  <c r="R44" i="5"/>
  <c r="Q44" i="5"/>
  <c r="P44" i="5"/>
  <c r="E44" i="5"/>
  <c r="T44" i="5" s="1"/>
  <c r="O42" i="5"/>
  <c r="N42" i="5"/>
  <c r="M42" i="5"/>
  <c r="L42" i="5"/>
  <c r="K42" i="5"/>
  <c r="J42" i="5"/>
  <c r="I42" i="5"/>
  <c r="H42" i="5"/>
  <c r="R42" i="5" s="1"/>
  <c r="G42" i="5"/>
  <c r="F42" i="5"/>
  <c r="C42" i="5"/>
  <c r="E42" i="5" s="1"/>
  <c r="B42" i="5"/>
  <c r="S41" i="5"/>
  <c r="R41" i="5"/>
  <c r="Q41" i="5"/>
  <c r="P41" i="5"/>
  <c r="E41" i="5"/>
  <c r="T40" i="5"/>
  <c r="S40" i="5"/>
  <c r="R40" i="5"/>
  <c r="Q40" i="5"/>
  <c r="P40" i="5"/>
  <c r="E40" i="5"/>
  <c r="U40" i="5" s="1"/>
  <c r="S39" i="5"/>
  <c r="R39" i="5"/>
  <c r="Q39" i="5"/>
  <c r="P39" i="5"/>
  <c r="E39" i="5"/>
  <c r="U39" i="5" s="1"/>
  <c r="U38" i="5"/>
  <c r="T38" i="5"/>
  <c r="S38" i="5"/>
  <c r="R38" i="5"/>
  <c r="Q38" i="5"/>
  <c r="P38" i="5"/>
  <c r="E38" i="5"/>
  <c r="S37" i="5"/>
  <c r="R37" i="5"/>
  <c r="Q37" i="5"/>
  <c r="U37" i="5" s="1"/>
  <c r="P37" i="5"/>
  <c r="T37" i="5" s="1"/>
  <c r="E37" i="5"/>
  <c r="O35" i="5"/>
  <c r="N35" i="5"/>
  <c r="M35" i="5"/>
  <c r="L35" i="5"/>
  <c r="K35" i="5"/>
  <c r="J35" i="5"/>
  <c r="I35" i="5"/>
  <c r="S35" i="5" s="1"/>
  <c r="H35" i="5"/>
  <c r="R35" i="5" s="1"/>
  <c r="G35" i="5"/>
  <c r="F35" i="5"/>
  <c r="C35" i="5"/>
  <c r="E35" i="5" s="1"/>
  <c r="B35" i="5"/>
  <c r="S34" i="5"/>
  <c r="R34" i="5"/>
  <c r="Q34" i="5"/>
  <c r="P34" i="5"/>
  <c r="E34" i="5"/>
  <c r="T34" i="5" s="1"/>
  <c r="O32" i="5"/>
  <c r="N32" i="5"/>
  <c r="M32" i="5"/>
  <c r="L32" i="5"/>
  <c r="K32" i="5"/>
  <c r="J32" i="5"/>
  <c r="I32" i="5"/>
  <c r="S32" i="5" s="1"/>
  <c r="H32" i="5"/>
  <c r="G32" i="5"/>
  <c r="F32" i="5"/>
  <c r="C32" i="5"/>
  <c r="E32" i="5" s="1"/>
  <c r="B32" i="5"/>
  <c r="U31" i="5"/>
  <c r="T31" i="5"/>
  <c r="S31" i="5"/>
  <c r="R31" i="5"/>
  <c r="Q31" i="5"/>
  <c r="P31" i="5"/>
  <c r="E31" i="5"/>
  <c r="T30" i="5"/>
  <c r="S30" i="5"/>
  <c r="R30" i="5"/>
  <c r="Q30" i="5"/>
  <c r="P30" i="5"/>
  <c r="E30" i="5"/>
  <c r="U30" i="5" s="1"/>
  <c r="S29" i="5"/>
  <c r="R29" i="5"/>
  <c r="Q29" i="5"/>
  <c r="P29" i="5"/>
  <c r="E29" i="5"/>
  <c r="S28" i="5"/>
  <c r="R28" i="5"/>
  <c r="Q28" i="5"/>
  <c r="P28" i="5"/>
  <c r="E28" i="5"/>
  <c r="T28" i="5" s="1"/>
  <c r="O26" i="5"/>
  <c r="N26" i="5"/>
  <c r="M26" i="5"/>
  <c r="L26" i="5"/>
  <c r="K26" i="5"/>
  <c r="J26" i="5"/>
  <c r="I26" i="5"/>
  <c r="H26" i="5"/>
  <c r="G26" i="5"/>
  <c r="F26" i="5"/>
  <c r="C26" i="5"/>
  <c r="B26" i="5"/>
  <c r="S25" i="5"/>
  <c r="R25" i="5"/>
  <c r="Q25" i="5"/>
  <c r="P25" i="5"/>
  <c r="E25" i="5"/>
  <c r="S24" i="5"/>
  <c r="R24" i="5"/>
  <c r="Q24" i="5"/>
  <c r="P24" i="5"/>
  <c r="E24" i="5"/>
  <c r="T24" i="5" s="1"/>
  <c r="S23" i="5"/>
  <c r="R23" i="5"/>
  <c r="Q23" i="5"/>
  <c r="P23" i="5"/>
  <c r="E23" i="5"/>
  <c r="S22" i="5"/>
  <c r="R22" i="5"/>
  <c r="Q22" i="5"/>
  <c r="P22" i="5"/>
  <c r="E22" i="5"/>
  <c r="S21" i="5"/>
  <c r="R21" i="5"/>
  <c r="Q21" i="5"/>
  <c r="P21" i="5"/>
  <c r="E21" i="5"/>
  <c r="U21" i="5" s="1"/>
  <c r="U20" i="5"/>
  <c r="T20" i="5"/>
  <c r="S20" i="5"/>
  <c r="R20" i="5"/>
  <c r="Q20" i="5"/>
  <c r="P20" i="5"/>
  <c r="E20" i="5"/>
  <c r="T19" i="5"/>
  <c r="S19" i="5"/>
  <c r="R19" i="5"/>
  <c r="Q19" i="5"/>
  <c r="P19" i="5"/>
  <c r="E19" i="5"/>
  <c r="U19" i="5" s="1"/>
  <c r="O17" i="5"/>
  <c r="N17" i="5"/>
  <c r="M17" i="5"/>
  <c r="L17" i="5"/>
  <c r="K17" i="5"/>
  <c r="J17" i="5"/>
  <c r="I17" i="5"/>
  <c r="S17" i="5" s="1"/>
  <c r="H17" i="5"/>
  <c r="G17" i="5"/>
  <c r="F17" i="5"/>
  <c r="C17" i="5"/>
  <c r="B17" i="5"/>
  <c r="E17" i="5" s="1"/>
  <c r="S16" i="5"/>
  <c r="R16" i="5"/>
  <c r="Q16" i="5"/>
  <c r="P16" i="5"/>
  <c r="E16" i="5"/>
  <c r="S15" i="5"/>
  <c r="R15" i="5"/>
  <c r="Q15" i="5"/>
  <c r="P15" i="5"/>
  <c r="E15" i="5"/>
  <c r="S14" i="5"/>
  <c r="R14" i="5"/>
  <c r="Q14" i="5"/>
  <c r="P14" i="5"/>
  <c r="E14" i="5"/>
  <c r="U13" i="5"/>
  <c r="S13" i="5"/>
  <c r="R13" i="5"/>
  <c r="Q13" i="5"/>
  <c r="P13" i="5"/>
  <c r="E13" i="5"/>
  <c r="T13" i="5" s="1"/>
  <c r="S12" i="5"/>
  <c r="R12" i="5"/>
  <c r="Q12" i="5"/>
  <c r="P12" i="5"/>
  <c r="E12" i="5"/>
  <c r="S11" i="5"/>
  <c r="R11" i="5"/>
  <c r="Q11" i="5"/>
  <c r="P11" i="5"/>
  <c r="E11" i="5"/>
  <c r="U11" i="5" s="1"/>
  <c r="S10" i="5"/>
  <c r="R10" i="5"/>
  <c r="Q10" i="5"/>
  <c r="P10" i="5"/>
  <c r="E10" i="5"/>
  <c r="U10" i="5" s="1"/>
  <c r="S9" i="5"/>
  <c r="R9" i="5"/>
  <c r="Q9" i="5"/>
  <c r="P9" i="5"/>
  <c r="E9" i="5"/>
  <c r="U9" i="5" s="1"/>
  <c r="T96" i="4"/>
  <c r="S96" i="4"/>
  <c r="R96" i="4"/>
  <c r="Q96" i="4"/>
  <c r="P96" i="4"/>
  <c r="E96" i="4"/>
  <c r="U96" i="4" s="1"/>
  <c r="S95" i="4"/>
  <c r="R95" i="4"/>
  <c r="Q95" i="4"/>
  <c r="P95" i="4"/>
  <c r="E95" i="4"/>
  <c r="S94" i="4"/>
  <c r="R94" i="4"/>
  <c r="Q94" i="4"/>
  <c r="P94" i="4"/>
  <c r="E94" i="4"/>
  <c r="T94" i="4" s="1"/>
  <c r="S93" i="4"/>
  <c r="R93" i="4"/>
  <c r="Q93" i="4"/>
  <c r="P93" i="4"/>
  <c r="E93" i="4"/>
  <c r="T93" i="4" s="1"/>
  <c r="T92" i="4"/>
  <c r="S92" i="4"/>
  <c r="R92" i="4"/>
  <c r="Q92" i="4"/>
  <c r="P92" i="4"/>
  <c r="E92" i="4"/>
  <c r="U92" i="4" s="1"/>
  <c r="S91" i="4"/>
  <c r="R91" i="4"/>
  <c r="Q91" i="4"/>
  <c r="P91" i="4"/>
  <c r="E91" i="4"/>
  <c r="U91" i="4" s="1"/>
  <c r="U90" i="4"/>
  <c r="T90" i="4"/>
  <c r="S90" i="4"/>
  <c r="R90" i="4"/>
  <c r="Q90" i="4"/>
  <c r="P90" i="4"/>
  <c r="E90" i="4"/>
  <c r="S89" i="4"/>
  <c r="R89" i="4"/>
  <c r="Q89" i="4"/>
  <c r="P89" i="4"/>
  <c r="E89" i="4"/>
  <c r="T88" i="4"/>
  <c r="S88" i="4"/>
  <c r="R88" i="4"/>
  <c r="Q88" i="4"/>
  <c r="P88" i="4"/>
  <c r="E88" i="4"/>
  <c r="U88" i="4" s="1"/>
  <c r="O75" i="4"/>
  <c r="N75" i="4"/>
  <c r="M75" i="4"/>
  <c r="L75" i="4"/>
  <c r="K75" i="4"/>
  <c r="J75" i="4"/>
  <c r="I75" i="4"/>
  <c r="H75" i="4"/>
  <c r="G75" i="4"/>
  <c r="F75" i="4"/>
  <c r="C75" i="4"/>
  <c r="B75" i="4"/>
  <c r="O74" i="4"/>
  <c r="N74" i="4"/>
  <c r="M74" i="4"/>
  <c r="L74" i="4"/>
  <c r="K74" i="4"/>
  <c r="J74" i="4"/>
  <c r="R74" i="4" s="1"/>
  <c r="I74" i="4"/>
  <c r="H74" i="4"/>
  <c r="G74" i="4"/>
  <c r="F74" i="4"/>
  <c r="E74" i="4"/>
  <c r="C74" i="4"/>
  <c r="B74" i="4"/>
  <c r="O73" i="4"/>
  <c r="N73" i="4"/>
  <c r="M73" i="4"/>
  <c r="L73" i="4"/>
  <c r="K73" i="4"/>
  <c r="S73" i="4" s="1"/>
  <c r="J73" i="4"/>
  <c r="I73" i="4"/>
  <c r="H73" i="4"/>
  <c r="G73" i="4"/>
  <c r="F73" i="4"/>
  <c r="C73" i="4"/>
  <c r="B73" i="4"/>
  <c r="E73" i="4" s="1"/>
  <c r="U72" i="4"/>
  <c r="T72" i="4"/>
  <c r="S72" i="4"/>
  <c r="R72" i="4"/>
  <c r="Q72" i="4"/>
  <c r="P72" i="4"/>
  <c r="E72" i="4"/>
  <c r="T71" i="4"/>
  <c r="S71" i="4"/>
  <c r="R71" i="4"/>
  <c r="Q71" i="4"/>
  <c r="P71" i="4"/>
  <c r="E71" i="4"/>
  <c r="O69" i="4"/>
  <c r="N69" i="4"/>
  <c r="M69" i="4"/>
  <c r="L69" i="4"/>
  <c r="K69" i="4"/>
  <c r="J69" i="4"/>
  <c r="I69" i="4"/>
  <c r="H69" i="4"/>
  <c r="G69" i="4"/>
  <c r="F69" i="4"/>
  <c r="C69" i="4"/>
  <c r="B69" i="4"/>
  <c r="O68" i="4"/>
  <c r="N68" i="4"/>
  <c r="M68" i="4"/>
  <c r="L68" i="4"/>
  <c r="K68" i="4"/>
  <c r="J68" i="4"/>
  <c r="I68" i="4"/>
  <c r="H68" i="4"/>
  <c r="G68" i="4"/>
  <c r="F68" i="4"/>
  <c r="C68" i="4"/>
  <c r="B68" i="4"/>
  <c r="S67" i="4"/>
  <c r="R67" i="4"/>
  <c r="Q67" i="4"/>
  <c r="P67" i="4"/>
  <c r="E67" i="4"/>
  <c r="U66" i="4"/>
  <c r="T66" i="4"/>
  <c r="S66" i="4"/>
  <c r="R66" i="4"/>
  <c r="Q66" i="4"/>
  <c r="P66" i="4"/>
  <c r="E66" i="4"/>
  <c r="T65" i="4"/>
  <c r="S65" i="4"/>
  <c r="R65" i="4"/>
  <c r="Q65" i="4"/>
  <c r="P65" i="4"/>
  <c r="E65" i="4"/>
  <c r="U65" i="4" s="1"/>
  <c r="S64" i="4"/>
  <c r="R64" i="4"/>
  <c r="Q64" i="4"/>
  <c r="P64" i="4"/>
  <c r="E64" i="4"/>
  <c r="S63" i="4"/>
  <c r="R63" i="4"/>
  <c r="Q63" i="4"/>
  <c r="P63" i="4"/>
  <c r="E63" i="4"/>
  <c r="U63" i="4" s="1"/>
  <c r="O61" i="4"/>
  <c r="N61" i="4"/>
  <c r="M61" i="4"/>
  <c r="L61" i="4"/>
  <c r="K61" i="4"/>
  <c r="J61" i="4"/>
  <c r="I61" i="4"/>
  <c r="S61" i="4" s="1"/>
  <c r="H61" i="4"/>
  <c r="C61" i="4"/>
  <c r="B61" i="4"/>
  <c r="S60" i="4"/>
  <c r="R60" i="4"/>
  <c r="Q60" i="4"/>
  <c r="P60" i="4"/>
  <c r="E60" i="4"/>
  <c r="U60" i="4" s="1"/>
  <c r="S59" i="4"/>
  <c r="R59" i="4"/>
  <c r="Q59" i="4"/>
  <c r="P59" i="4"/>
  <c r="E59" i="4"/>
  <c r="U59" i="4" s="1"/>
  <c r="U58" i="4"/>
  <c r="S58" i="4"/>
  <c r="R58" i="4"/>
  <c r="Q58" i="4"/>
  <c r="P58" i="4"/>
  <c r="E58" i="4"/>
  <c r="T58" i="4" s="1"/>
  <c r="S57" i="4"/>
  <c r="R57" i="4"/>
  <c r="Q57" i="4"/>
  <c r="P57" i="4"/>
  <c r="E57" i="4"/>
  <c r="U57" i="4" s="1"/>
  <c r="O55" i="4"/>
  <c r="N55" i="4"/>
  <c r="M55" i="4"/>
  <c r="L55" i="4"/>
  <c r="K55" i="4"/>
  <c r="J55" i="4"/>
  <c r="I55" i="4"/>
  <c r="S55" i="4" s="1"/>
  <c r="H55" i="4"/>
  <c r="G55" i="4"/>
  <c r="F55" i="4"/>
  <c r="C55" i="4"/>
  <c r="B55" i="4"/>
  <c r="E55" i="4" s="1"/>
  <c r="U54" i="4"/>
  <c r="T54" i="4"/>
  <c r="S54" i="4"/>
  <c r="R54" i="4"/>
  <c r="Q54" i="4"/>
  <c r="P54" i="4"/>
  <c r="E54" i="4"/>
  <c r="T53" i="4"/>
  <c r="S53" i="4"/>
  <c r="R53" i="4"/>
  <c r="Q53" i="4"/>
  <c r="P53" i="4"/>
  <c r="E53" i="4"/>
  <c r="U53" i="4" s="1"/>
  <c r="S52" i="4"/>
  <c r="R52" i="4"/>
  <c r="Q52" i="4"/>
  <c r="P52" i="4"/>
  <c r="E52" i="4"/>
  <c r="S51" i="4"/>
  <c r="R51" i="4"/>
  <c r="Q51" i="4"/>
  <c r="P51" i="4"/>
  <c r="E51" i="4"/>
  <c r="T51" i="4" s="1"/>
  <c r="S50" i="4"/>
  <c r="R50" i="4"/>
  <c r="Q50" i="4"/>
  <c r="P50" i="4"/>
  <c r="E50" i="4"/>
  <c r="T49" i="4"/>
  <c r="S49" i="4"/>
  <c r="R49" i="4"/>
  <c r="Q49" i="4"/>
  <c r="P49" i="4"/>
  <c r="E49" i="4"/>
  <c r="U49" i="4" s="1"/>
  <c r="S48" i="4"/>
  <c r="R48" i="4"/>
  <c r="Q48" i="4"/>
  <c r="P48" i="4"/>
  <c r="E48" i="4"/>
  <c r="U48" i="4" s="1"/>
  <c r="U47" i="4"/>
  <c r="T47" i="4"/>
  <c r="S47" i="4"/>
  <c r="R47" i="4"/>
  <c r="Q47" i="4"/>
  <c r="P47" i="4"/>
  <c r="E47" i="4"/>
  <c r="S46" i="4"/>
  <c r="R46" i="4"/>
  <c r="Q46" i="4"/>
  <c r="P46" i="4"/>
  <c r="E46" i="4"/>
  <c r="U46" i="4" s="1"/>
  <c r="S45" i="4"/>
  <c r="R45" i="4"/>
  <c r="Q45" i="4"/>
  <c r="P45" i="4"/>
  <c r="E45" i="4"/>
  <c r="U45" i="4" s="1"/>
  <c r="S44" i="4"/>
  <c r="R44" i="4"/>
  <c r="Q44" i="4"/>
  <c r="P44" i="4"/>
  <c r="E44" i="4"/>
  <c r="O42" i="4"/>
  <c r="N42" i="4"/>
  <c r="M42" i="4"/>
  <c r="L42" i="4"/>
  <c r="K42" i="4"/>
  <c r="J42" i="4"/>
  <c r="I42" i="4"/>
  <c r="H42" i="4"/>
  <c r="G42" i="4"/>
  <c r="F42" i="4"/>
  <c r="C42" i="4"/>
  <c r="B42" i="4"/>
  <c r="S41" i="4"/>
  <c r="R41" i="4"/>
  <c r="Q41" i="4"/>
  <c r="P41" i="4"/>
  <c r="E41" i="4"/>
  <c r="S40" i="4"/>
  <c r="R40" i="4"/>
  <c r="Q40" i="4"/>
  <c r="P40" i="4"/>
  <c r="E40" i="4"/>
  <c r="T40" i="4" s="1"/>
  <c r="S39" i="4"/>
  <c r="R39" i="4"/>
  <c r="Q39" i="4"/>
  <c r="P39" i="4"/>
  <c r="E39" i="4"/>
  <c r="T39" i="4" s="1"/>
  <c r="S38" i="4"/>
  <c r="R38" i="4"/>
  <c r="Q38" i="4"/>
  <c r="P38" i="4"/>
  <c r="E38" i="4"/>
  <c r="S37" i="4"/>
  <c r="R37" i="4"/>
  <c r="Q37" i="4"/>
  <c r="P37" i="4"/>
  <c r="E37" i="4"/>
  <c r="U37" i="4" s="1"/>
  <c r="O35" i="4"/>
  <c r="N35" i="4"/>
  <c r="M35" i="4"/>
  <c r="L35" i="4"/>
  <c r="K35" i="4"/>
  <c r="J35" i="4"/>
  <c r="I35" i="4"/>
  <c r="S35" i="4" s="1"/>
  <c r="H35" i="4"/>
  <c r="G35" i="4"/>
  <c r="F35" i="4"/>
  <c r="C35" i="4"/>
  <c r="B35" i="4"/>
  <c r="E35" i="4" s="1"/>
  <c r="S34" i="4"/>
  <c r="R34" i="4"/>
  <c r="Q34" i="4"/>
  <c r="P34" i="4"/>
  <c r="E34" i="4"/>
  <c r="O32" i="4"/>
  <c r="N32" i="4"/>
  <c r="M32" i="4"/>
  <c r="L32" i="4"/>
  <c r="K32" i="4"/>
  <c r="J32" i="4"/>
  <c r="I32" i="4"/>
  <c r="Q32" i="4" s="1"/>
  <c r="H32" i="4"/>
  <c r="R32" i="4" s="1"/>
  <c r="G32" i="4"/>
  <c r="F32" i="4"/>
  <c r="C32" i="4"/>
  <c r="B32" i="4"/>
  <c r="S31" i="4"/>
  <c r="R31" i="4"/>
  <c r="Q31" i="4"/>
  <c r="P31" i="4"/>
  <c r="E31" i="4"/>
  <c r="U31" i="4" s="1"/>
  <c r="U30" i="4"/>
  <c r="T30" i="4"/>
  <c r="S30" i="4"/>
  <c r="R30" i="4"/>
  <c r="Q30" i="4"/>
  <c r="P30" i="4"/>
  <c r="E30" i="4"/>
  <c r="S29" i="4"/>
  <c r="R29" i="4"/>
  <c r="Q29" i="4"/>
  <c r="P29" i="4"/>
  <c r="E29" i="4"/>
  <c r="U29" i="4" s="1"/>
  <c r="T28" i="4"/>
  <c r="S28" i="4"/>
  <c r="R28" i="4"/>
  <c r="Q28" i="4"/>
  <c r="P28" i="4"/>
  <c r="E28" i="4"/>
  <c r="U28" i="4" s="1"/>
  <c r="O26" i="4"/>
  <c r="N26" i="4"/>
  <c r="M26" i="4"/>
  <c r="L26" i="4"/>
  <c r="K26" i="4"/>
  <c r="J26" i="4"/>
  <c r="I26" i="4"/>
  <c r="S26" i="4" s="1"/>
  <c r="H26" i="4"/>
  <c r="R26" i="4" s="1"/>
  <c r="G26" i="4"/>
  <c r="F26" i="4"/>
  <c r="C26" i="4"/>
  <c r="B26" i="4"/>
  <c r="S25" i="4"/>
  <c r="R25" i="4"/>
  <c r="Q25" i="4"/>
  <c r="P25" i="4"/>
  <c r="E25" i="4"/>
  <c r="U25" i="4" s="1"/>
  <c r="S24" i="4"/>
  <c r="R24" i="4"/>
  <c r="Q24" i="4"/>
  <c r="P24" i="4"/>
  <c r="E24" i="4"/>
  <c r="U23" i="4"/>
  <c r="S23" i="4"/>
  <c r="R23" i="4"/>
  <c r="Q23" i="4"/>
  <c r="P23" i="4"/>
  <c r="E23" i="4"/>
  <c r="T23" i="4" s="1"/>
  <c r="U22" i="4"/>
  <c r="S22" i="4"/>
  <c r="R22" i="4"/>
  <c r="Q22" i="4"/>
  <c r="P22" i="4"/>
  <c r="E22" i="4"/>
  <c r="T22" i="4" s="1"/>
  <c r="S21" i="4"/>
  <c r="R21" i="4"/>
  <c r="Q21" i="4"/>
  <c r="P21" i="4"/>
  <c r="E21" i="4"/>
  <c r="U21" i="4" s="1"/>
  <c r="S20" i="4"/>
  <c r="R20" i="4"/>
  <c r="Q20" i="4"/>
  <c r="P20" i="4"/>
  <c r="E20" i="4"/>
  <c r="U20" i="4" s="1"/>
  <c r="S19" i="4"/>
  <c r="R19" i="4"/>
  <c r="Q19" i="4"/>
  <c r="P19" i="4"/>
  <c r="E19" i="4"/>
  <c r="U19" i="4" s="1"/>
  <c r="O17" i="4"/>
  <c r="N17" i="4"/>
  <c r="M17" i="4"/>
  <c r="L17" i="4"/>
  <c r="K17" i="4"/>
  <c r="J17" i="4"/>
  <c r="I17" i="4"/>
  <c r="Q17" i="4" s="1"/>
  <c r="H17" i="4"/>
  <c r="G17" i="4"/>
  <c r="F17" i="4"/>
  <c r="C17" i="4"/>
  <c r="B17" i="4"/>
  <c r="E17" i="4" s="1"/>
  <c r="U16" i="4"/>
  <c r="S16" i="4"/>
  <c r="R16" i="4"/>
  <c r="Q16" i="4"/>
  <c r="P16" i="4"/>
  <c r="E16" i="4"/>
  <c r="T16" i="4" s="1"/>
  <c r="U15" i="4"/>
  <c r="T15" i="4"/>
  <c r="S15" i="4"/>
  <c r="R15" i="4"/>
  <c r="Q15" i="4"/>
  <c r="P15" i="4"/>
  <c r="E15" i="4"/>
  <c r="S14" i="4"/>
  <c r="R14" i="4"/>
  <c r="Q14" i="4"/>
  <c r="P14" i="4"/>
  <c r="E14" i="4"/>
  <c r="U14" i="4" s="1"/>
  <c r="S13" i="4"/>
  <c r="R13" i="4"/>
  <c r="Q13" i="4"/>
  <c r="P13" i="4"/>
  <c r="E13" i="4"/>
  <c r="S12" i="4"/>
  <c r="R12" i="4"/>
  <c r="Q12" i="4"/>
  <c r="P12" i="4"/>
  <c r="E12" i="4"/>
  <c r="T12" i="4" s="1"/>
  <c r="S11" i="4"/>
  <c r="R11" i="4"/>
  <c r="Q11" i="4"/>
  <c r="P11" i="4"/>
  <c r="E11" i="4"/>
  <c r="T11" i="4" s="1"/>
  <c r="S10" i="4"/>
  <c r="R10" i="4"/>
  <c r="Q10" i="4"/>
  <c r="P10" i="4"/>
  <c r="E10" i="4"/>
  <c r="U10" i="4" s="1"/>
  <c r="S9" i="4"/>
  <c r="R9" i="4"/>
  <c r="Q9" i="4"/>
  <c r="P9" i="4"/>
  <c r="E9" i="4"/>
  <c r="U9" i="4" s="1"/>
  <c r="T96" i="3"/>
  <c r="S96" i="3"/>
  <c r="R96" i="3"/>
  <c r="Q96" i="3"/>
  <c r="P96" i="3"/>
  <c r="E96" i="3"/>
  <c r="U96" i="3" s="1"/>
  <c r="U95" i="3"/>
  <c r="S95" i="3"/>
  <c r="R95" i="3"/>
  <c r="Q95" i="3"/>
  <c r="P95" i="3"/>
  <c r="E95" i="3"/>
  <c r="T95" i="3" s="1"/>
  <c r="S94" i="3"/>
  <c r="R94" i="3"/>
  <c r="Q94" i="3"/>
  <c r="P94" i="3"/>
  <c r="E94" i="3"/>
  <c r="U94" i="3" s="1"/>
  <c r="S93" i="3"/>
  <c r="R93" i="3"/>
  <c r="Q93" i="3"/>
  <c r="P93" i="3"/>
  <c r="E93" i="3"/>
  <c r="U92" i="3"/>
  <c r="S92" i="3"/>
  <c r="R92" i="3"/>
  <c r="Q92" i="3"/>
  <c r="P92" i="3"/>
  <c r="E92" i="3"/>
  <c r="T92" i="3" s="1"/>
  <c r="S91" i="3"/>
  <c r="R91" i="3"/>
  <c r="Q91" i="3"/>
  <c r="P91" i="3"/>
  <c r="E91" i="3"/>
  <c r="S90" i="3"/>
  <c r="R90" i="3"/>
  <c r="Q90" i="3"/>
  <c r="P90" i="3"/>
  <c r="E90" i="3"/>
  <c r="U90" i="3" s="1"/>
  <c r="S89" i="3"/>
  <c r="R89" i="3"/>
  <c r="Q89" i="3"/>
  <c r="P89" i="3"/>
  <c r="E89" i="3"/>
  <c r="U89" i="3" s="1"/>
  <c r="U88" i="3"/>
  <c r="T88" i="3"/>
  <c r="S88" i="3"/>
  <c r="R88" i="3"/>
  <c r="Q88" i="3"/>
  <c r="P88" i="3"/>
  <c r="E88" i="3"/>
  <c r="O75" i="3"/>
  <c r="N75" i="3"/>
  <c r="M75" i="3"/>
  <c r="L75" i="3"/>
  <c r="K75" i="3"/>
  <c r="J75" i="3"/>
  <c r="I75" i="3"/>
  <c r="H75" i="3"/>
  <c r="G75" i="3"/>
  <c r="F75" i="3"/>
  <c r="C75" i="3"/>
  <c r="B75" i="3"/>
  <c r="O74" i="3"/>
  <c r="N74" i="3"/>
  <c r="M74" i="3"/>
  <c r="L74" i="3"/>
  <c r="K74" i="3"/>
  <c r="J74" i="3"/>
  <c r="I74" i="3"/>
  <c r="H74" i="3"/>
  <c r="G74" i="3"/>
  <c r="F74" i="3"/>
  <c r="C74" i="3"/>
  <c r="B74" i="3"/>
  <c r="O73" i="3"/>
  <c r="N73" i="3"/>
  <c r="M73" i="3"/>
  <c r="L73" i="3"/>
  <c r="K73" i="3"/>
  <c r="J73" i="3"/>
  <c r="I73" i="3"/>
  <c r="S73" i="3" s="1"/>
  <c r="H73" i="3"/>
  <c r="P73" i="3" s="1"/>
  <c r="G73" i="3"/>
  <c r="F73" i="3"/>
  <c r="C73" i="3"/>
  <c r="B73" i="3"/>
  <c r="E73" i="3" s="1"/>
  <c r="T72" i="3"/>
  <c r="S72" i="3"/>
  <c r="R72" i="3"/>
  <c r="Q72" i="3"/>
  <c r="P72" i="3"/>
  <c r="E72" i="3"/>
  <c r="U72" i="3" s="1"/>
  <c r="S71" i="3"/>
  <c r="R71" i="3"/>
  <c r="Q71" i="3"/>
  <c r="P71" i="3"/>
  <c r="E71" i="3"/>
  <c r="O69" i="3"/>
  <c r="N69" i="3"/>
  <c r="M69" i="3"/>
  <c r="L69" i="3"/>
  <c r="K69" i="3"/>
  <c r="J69" i="3"/>
  <c r="I69" i="3"/>
  <c r="H69" i="3"/>
  <c r="G69" i="3"/>
  <c r="F69" i="3"/>
  <c r="C69" i="3"/>
  <c r="B69" i="3"/>
  <c r="O68" i="3"/>
  <c r="N68" i="3"/>
  <c r="M68" i="3"/>
  <c r="L68" i="3"/>
  <c r="K68" i="3"/>
  <c r="J68" i="3"/>
  <c r="I68" i="3"/>
  <c r="S68" i="3" s="1"/>
  <c r="H68" i="3"/>
  <c r="G68" i="3"/>
  <c r="F68" i="3"/>
  <c r="C68" i="3"/>
  <c r="B68" i="3"/>
  <c r="S67" i="3"/>
  <c r="R67" i="3"/>
  <c r="Q67" i="3"/>
  <c r="P67" i="3"/>
  <c r="E67" i="3"/>
  <c r="U67" i="3" s="1"/>
  <c r="S66" i="3"/>
  <c r="R66" i="3"/>
  <c r="Q66" i="3"/>
  <c r="P66" i="3"/>
  <c r="E66" i="3"/>
  <c r="T65" i="3"/>
  <c r="S65" i="3"/>
  <c r="R65" i="3"/>
  <c r="Q65" i="3"/>
  <c r="P65" i="3"/>
  <c r="E65" i="3"/>
  <c r="U65" i="3" s="1"/>
  <c r="S64" i="3"/>
  <c r="R64" i="3"/>
  <c r="Q64" i="3"/>
  <c r="P64" i="3"/>
  <c r="E64" i="3"/>
  <c r="U64" i="3" s="1"/>
  <c r="S63" i="3"/>
  <c r="R63" i="3"/>
  <c r="Q63" i="3"/>
  <c r="P63" i="3"/>
  <c r="E63" i="3"/>
  <c r="U63" i="3" s="1"/>
  <c r="O61" i="3"/>
  <c r="N61" i="3"/>
  <c r="M61" i="3"/>
  <c r="L61" i="3"/>
  <c r="K61" i="3"/>
  <c r="J61" i="3"/>
  <c r="I61" i="3"/>
  <c r="S61" i="3" s="1"/>
  <c r="H61" i="3"/>
  <c r="R61" i="3" s="1"/>
  <c r="C61" i="3"/>
  <c r="B61" i="3"/>
  <c r="E61" i="3" s="1"/>
  <c r="S60" i="3"/>
  <c r="R60" i="3"/>
  <c r="Q60" i="3"/>
  <c r="P60" i="3"/>
  <c r="E60" i="3"/>
  <c r="T60" i="3" s="1"/>
  <c r="S59" i="3"/>
  <c r="R59" i="3"/>
  <c r="Q59" i="3"/>
  <c r="P59" i="3"/>
  <c r="E59" i="3"/>
  <c r="T59" i="3" s="1"/>
  <c r="T58" i="3"/>
  <c r="S58" i="3"/>
  <c r="R58" i="3"/>
  <c r="Q58" i="3"/>
  <c r="P58" i="3"/>
  <c r="E58" i="3"/>
  <c r="U58" i="3" s="1"/>
  <c r="S57" i="3"/>
  <c r="R57" i="3"/>
  <c r="Q57" i="3"/>
  <c r="P57" i="3"/>
  <c r="E57" i="3"/>
  <c r="O55" i="3"/>
  <c r="N55" i="3"/>
  <c r="M55" i="3"/>
  <c r="L55" i="3"/>
  <c r="K55" i="3"/>
  <c r="J55" i="3"/>
  <c r="I55" i="3"/>
  <c r="S55" i="3" s="1"/>
  <c r="H55" i="3"/>
  <c r="R55" i="3" s="1"/>
  <c r="G55" i="3"/>
  <c r="F55" i="3"/>
  <c r="C55" i="3"/>
  <c r="B55" i="3"/>
  <c r="S54" i="3"/>
  <c r="R54" i="3"/>
  <c r="Q54" i="3"/>
  <c r="P54" i="3"/>
  <c r="E54" i="3"/>
  <c r="U53" i="3"/>
  <c r="T53" i="3"/>
  <c r="S53" i="3"/>
  <c r="R53" i="3"/>
  <c r="Q53" i="3"/>
  <c r="P53" i="3"/>
  <c r="E53" i="3"/>
  <c r="S52" i="3"/>
  <c r="R52" i="3"/>
  <c r="Q52" i="3"/>
  <c r="P52" i="3"/>
  <c r="E52" i="3"/>
  <c r="U52" i="3" s="1"/>
  <c r="S51" i="3"/>
  <c r="R51" i="3"/>
  <c r="Q51" i="3"/>
  <c r="P51" i="3"/>
  <c r="E51" i="3"/>
  <c r="U51" i="3" s="1"/>
  <c r="S50" i="3"/>
  <c r="R50" i="3"/>
  <c r="Q50" i="3"/>
  <c r="P50" i="3"/>
  <c r="E50" i="3"/>
  <c r="S49" i="3"/>
  <c r="R49" i="3"/>
  <c r="Q49" i="3"/>
  <c r="P49" i="3"/>
  <c r="E49" i="3"/>
  <c r="T49" i="3" s="1"/>
  <c r="S48" i="3"/>
  <c r="R48" i="3"/>
  <c r="Q48" i="3"/>
  <c r="P48" i="3"/>
  <c r="E48" i="3"/>
  <c r="T48" i="3" s="1"/>
  <c r="S47" i="3"/>
  <c r="R47" i="3"/>
  <c r="Q47" i="3"/>
  <c r="P47" i="3"/>
  <c r="E47" i="3"/>
  <c r="U47" i="3" s="1"/>
  <c r="S46" i="3"/>
  <c r="R46" i="3"/>
  <c r="Q46" i="3"/>
  <c r="P46" i="3"/>
  <c r="E46" i="3"/>
  <c r="T45" i="3"/>
  <c r="S45" i="3"/>
  <c r="R45" i="3"/>
  <c r="Q45" i="3"/>
  <c r="P45" i="3"/>
  <c r="E45" i="3"/>
  <c r="U45" i="3" s="1"/>
  <c r="S44" i="3"/>
  <c r="R44" i="3"/>
  <c r="Q44" i="3"/>
  <c r="P44" i="3"/>
  <c r="E44" i="3"/>
  <c r="U44" i="3" s="1"/>
  <c r="O42" i="3"/>
  <c r="N42" i="3"/>
  <c r="M42" i="3"/>
  <c r="L42" i="3"/>
  <c r="K42" i="3"/>
  <c r="J42" i="3"/>
  <c r="I42" i="3"/>
  <c r="S42" i="3" s="1"/>
  <c r="H42" i="3"/>
  <c r="R42" i="3" s="1"/>
  <c r="G42" i="3"/>
  <c r="F42" i="3"/>
  <c r="C42" i="3"/>
  <c r="B42" i="3"/>
  <c r="S41" i="3"/>
  <c r="R41" i="3"/>
  <c r="Q41" i="3"/>
  <c r="P41" i="3"/>
  <c r="E41" i="3"/>
  <c r="U41" i="3" s="1"/>
  <c r="S40" i="3"/>
  <c r="R40" i="3"/>
  <c r="Q40" i="3"/>
  <c r="P40" i="3"/>
  <c r="E40" i="3"/>
  <c r="U40" i="3" s="1"/>
  <c r="S39" i="3"/>
  <c r="R39" i="3"/>
  <c r="Q39" i="3"/>
  <c r="P39" i="3"/>
  <c r="E39" i="3"/>
  <c r="S38" i="3"/>
  <c r="R38" i="3"/>
  <c r="Q38" i="3"/>
  <c r="U38" i="3" s="1"/>
  <c r="P38" i="3"/>
  <c r="E38" i="3"/>
  <c r="S37" i="3"/>
  <c r="R37" i="3"/>
  <c r="Q37" i="3"/>
  <c r="P37" i="3"/>
  <c r="E37" i="3"/>
  <c r="U37" i="3" s="1"/>
  <c r="O35" i="3"/>
  <c r="N35" i="3"/>
  <c r="M35" i="3"/>
  <c r="L35" i="3"/>
  <c r="K35" i="3"/>
  <c r="J35" i="3"/>
  <c r="R35" i="3" s="1"/>
  <c r="I35" i="3"/>
  <c r="Q35" i="3" s="1"/>
  <c r="H35" i="3"/>
  <c r="G35" i="3"/>
  <c r="F35" i="3"/>
  <c r="C35" i="3"/>
  <c r="B35" i="3"/>
  <c r="E35" i="3" s="1"/>
  <c r="S34" i="3"/>
  <c r="R34" i="3"/>
  <c r="Q34" i="3"/>
  <c r="P34" i="3"/>
  <c r="E34" i="3"/>
  <c r="U34" i="3" s="1"/>
  <c r="O32" i="3"/>
  <c r="N32" i="3"/>
  <c r="M32" i="3"/>
  <c r="L32" i="3"/>
  <c r="K32" i="3"/>
  <c r="J32" i="3"/>
  <c r="I32" i="3"/>
  <c r="H32" i="3"/>
  <c r="R32" i="3" s="1"/>
  <c r="G32" i="3"/>
  <c r="F32" i="3"/>
  <c r="C32" i="3"/>
  <c r="B32" i="3"/>
  <c r="E32" i="3" s="1"/>
  <c r="U31" i="3"/>
  <c r="S31" i="3"/>
  <c r="R31" i="3"/>
  <c r="Q31" i="3"/>
  <c r="P31" i="3"/>
  <c r="E31" i="3"/>
  <c r="T31" i="3" s="1"/>
  <c r="S30" i="3"/>
  <c r="R30" i="3"/>
  <c r="Q30" i="3"/>
  <c r="P30" i="3"/>
  <c r="E30" i="3"/>
  <c r="U30" i="3" s="1"/>
  <c r="S29" i="3"/>
  <c r="R29" i="3"/>
  <c r="Q29" i="3"/>
  <c r="P29" i="3"/>
  <c r="E29" i="3"/>
  <c r="S28" i="3"/>
  <c r="R28" i="3"/>
  <c r="Q28" i="3"/>
  <c r="P28" i="3"/>
  <c r="E28" i="3"/>
  <c r="U28" i="3" s="1"/>
  <c r="O26" i="3"/>
  <c r="N26" i="3"/>
  <c r="M26" i="3"/>
  <c r="L26" i="3"/>
  <c r="K26" i="3"/>
  <c r="J26" i="3"/>
  <c r="I26" i="3"/>
  <c r="H26" i="3"/>
  <c r="R26" i="3" s="1"/>
  <c r="G26" i="3"/>
  <c r="F26" i="3"/>
  <c r="C26" i="3"/>
  <c r="B26" i="3"/>
  <c r="E26" i="3" s="1"/>
  <c r="S25" i="3"/>
  <c r="R25" i="3"/>
  <c r="Q25" i="3"/>
  <c r="P25" i="3"/>
  <c r="E25" i="3"/>
  <c r="U25" i="3" s="1"/>
  <c r="U24" i="3"/>
  <c r="S24" i="3"/>
  <c r="R24" i="3"/>
  <c r="Q24" i="3"/>
  <c r="P24" i="3"/>
  <c r="E24" i="3"/>
  <c r="T24" i="3" s="1"/>
  <c r="T23" i="3"/>
  <c r="S23" i="3"/>
  <c r="R23" i="3"/>
  <c r="Q23" i="3"/>
  <c r="P23" i="3"/>
  <c r="E23" i="3"/>
  <c r="U23" i="3" s="1"/>
  <c r="S22" i="3"/>
  <c r="R22" i="3"/>
  <c r="Q22" i="3"/>
  <c r="P22" i="3"/>
  <c r="E22" i="3"/>
  <c r="S21" i="3"/>
  <c r="R21" i="3"/>
  <c r="Q21" i="3"/>
  <c r="P21" i="3"/>
  <c r="E21" i="3"/>
  <c r="T21" i="3" s="1"/>
  <c r="U20" i="3"/>
  <c r="S20" i="3"/>
  <c r="R20" i="3"/>
  <c r="Q20" i="3"/>
  <c r="P20" i="3"/>
  <c r="E20" i="3"/>
  <c r="T20" i="3" s="1"/>
  <c r="S19" i="3"/>
  <c r="R19" i="3"/>
  <c r="Q19" i="3"/>
  <c r="P19" i="3"/>
  <c r="E19" i="3"/>
  <c r="U19" i="3" s="1"/>
  <c r="O17" i="3"/>
  <c r="N17" i="3"/>
  <c r="M17" i="3"/>
  <c r="L17" i="3"/>
  <c r="K17" i="3"/>
  <c r="J17" i="3"/>
  <c r="I17" i="3"/>
  <c r="S17" i="3" s="1"/>
  <c r="H17" i="3"/>
  <c r="G17" i="3"/>
  <c r="F17" i="3"/>
  <c r="C17" i="3"/>
  <c r="B17" i="3"/>
  <c r="S16" i="3"/>
  <c r="R16" i="3"/>
  <c r="Q16" i="3"/>
  <c r="P16" i="3"/>
  <c r="E16" i="3"/>
  <c r="U16" i="3" s="1"/>
  <c r="S15" i="3"/>
  <c r="R15" i="3"/>
  <c r="Q15" i="3"/>
  <c r="P15" i="3"/>
  <c r="E15" i="3"/>
  <c r="S14" i="3"/>
  <c r="R14" i="3"/>
  <c r="Q14" i="3"/>
  <c r="P14" i="3"/>
  <c r="E14" i="3"/>
  <c r="T14" i="3" s="1"/>
  <c r="U13" i="3"/>
  <c r="T13" i="3"/>
  <c r="S13" i="3"/>
  <c r="R13" i="3"/>
  <c r="Q13" i="3"/>
  <c r="P13" i="3"/>
  <c r="E13" i="3"/>
  <c r="T12" i="3"/>
  <c r="S12" i="3"/>
  <c r="R12" i="3"/>
  <c r="Q12" i="3"/>
  <c r="P12" i="3"/>
  <c r="E12" i="3"/>
  <c r="U12" i="3" s="1"/>
  <c r="S11" i="3"/>
  <c r="R11" i="3"/>
  <c r="Q11" i="3"/>
  <c r="P11" i="3"/>
  <c r="E11" i="3"/>
  <c r="S10" i="3"/>
  <c r="R10" i="3"/>
  <c r="Q10" i="3"/>
  <c r="P10" i="3"/>
  <c r="E10" i="3"/>
  <c r="U9" i="3"/>
  <c r="S9" i="3"/>
  <c r="R9" i="3"/>
  <c r="Q9" i="3"/>
  <c r="P9" i="3"/>
  <c r="E9" i="3"/>
  <c r="T96" i="2"/>
  <c r="S96" i="2"/>
  <c r="R96" i="2"/>
  <c r="Q96" i="2"/>
  <c r="P96" i="2"/>
  <c r="E96" i="2"/>
  <c r="U96" i="2" s="1"/>
  <c r="S95" i="2"/>
  <c r="R95" i="2"/>
  <c r="Q95" i="2"/>
  <c r="P95" i="2"/>
  <c r="E95" i="2"/>
  <c r="S94" i="2"/>
  <c r="R94" i="2"/>
  <c r="Q94" i="2"/>
  <c r="P94" i="2"/>
  <c r="E94" i="2"/>
  <c r="U94" i="2" s="1"/>
  <c r="U93" i="2"/>
  <c r="T93" i="2"/>
  <c r="S93" i="2"/>
  <c r="R93" i="2"/>
  <c r="Q93" i="2"/>
  <c r="P93" i="2"/>
  <c r="E93" i="2"/>
  <c r="T92" i="2"/>
  <c r="S92" i="2"/>
  <c r="R92" i="2"/>
  <c r="Q92" i="2"/>
  <c r="P92" i="2"/>
  <c r="E92" i="2"/>
  <c r="U92" i="2" s="1"/>
  <c r="S91" i="2"/>
  <c r="R91" i="2"/>
  <c r="Q91" i="2"/>
  <c r="P91" i="2"/>
  <c r="E91" i="2"/>
  <c r="S90" i="2"/>
  <c r="R90" i="2"/>
  <c r="Q90" i="2"/>
  <c r="P90" i="2"/>
  <c r="E90" i="2"/>
  <c r="T90" i="2" s="1"/>
  <c r="S89" i="2"/>
  <c r="R89" i="2"/>
  <c r="Q89" i="2"/>
  <c r="P89" i="2"/>
  <c r="E89" i="2"/>
  <c r="T89" i="2" s="1"/>
  <c r="S88" i="2"/>
  <c r="R88" i="2"/>
  <c r="Q88" i="2"/>
  <c r="P88" i="2"/>
  <c r="E88" i="2"/>
  <c r="T88" i="2" s="1"/>
  <c r="O75" i="2"/>
  <c r="N75" i="2"/>
  <c r="M75" i="2"/>
  <c r="L75" i="2"/>
  <c r="K75" i="2"/>
  <c r="J75" i="2"/>
  <c r="I75" i="2"/>
  <c r="H75" i="2"/>
  <c r="G75" i="2"/>
  <c r="F75" i="2"/>
  <c r="C75" i="2"/>
  <c r="B75" i="2"/>
  <c r="R74" i="2"/>
  <c r="O74" i="2"/>
  <c r="N74" i="2"/>
  <c r="M74" i="2"/>
  <c r="L74" i="2"/>
  <c r="K74" i="2"/>
  <c r="J74" i="2"/>
  <c r="I74" i="2"/>
  <c r="H74" i="2"/>
  <c r="G74" i="2"/>
  <c r="F74" i="2"/>
  <c r="C74" i="2"/>
  <c r="E74" i="2" s="1"/>
  <c r="B74" i="2"/>
  <c r="O73" i="2"/>
  <c r="N73" i="2"/>
  <c r="M73" i="2"/>
  <c r="L73" i="2"/>
  <c r="K73" i="2"/>
  <c r="J73" i="2"/>
  <c r="R73" i="2" s="1"/>
  <c r="I73" i="2"/>
  <c r="H73" i="2"/>
  <c r="G73" i="2"/>
  <c r="F73" i="2"/>
  <c r="C73" i="2"/>
  <c r="B73" i="2"/>
  <c r="E73" i="2" s="1"/>
  <c r="S72" i="2"/>
  <c r="R72" i="2"/>
  <c r="Q72" i="2"/>
  <c r="P72" i="2"/>
  <c r="E72" i="2"/>
  <c r="T72" i="2" s="1"/>
  <c r="S71" i="2"/>
  <c r="R71" i="2"/>
  <c r="Q71" i="2"/>
  <c r="P71" i="2"/>
  <c r="E71" i="2"/>
  <c r="T71" i="2" s="1"/>
  <c r="O69" i="2"/>
  <c r="N69" i="2"/>
  <c r="M69" i="2"/>
  <c r="L69" i="2"/>
  <c r="K69" i="2"/>
  <c r="J69" i="2"/>
  <c r="I69" i="2"/>
  <c r="H69" i="2"/>
  <c r="G69" i="2"/>
  <c r="F69" i="2"/>
  <c r="C69" i="2"/>
  <c r="B69" i="2"/>
  <c r="O68" i="2"/>
  <c r="N68" i="2"/>
  <c r="M68" i="2"/>
  <c r="L68" i="2"/>
  <c r="K68" i="2"/>
  <c r="J68" i="2"/>
  <c r="I68" i="2"/>
  <c r="S68" i="2" s="1"/>
  <c r="H68" i="2"/>
  <c r="G68" i="2"/>
  <c r="F68" i="2"/>
  <c r="C68" i="2"/>
  <c r="B68" i="2"/>
  <c r="E68" i="2" s="1"/>
  <c r="U67" i="2"/>
  <c r="S67" i="2"/>
  <c r="R67" i="2"/>
  <c r="Q67" i="2"/>
  <c r="P67" i="2"/>
  <c r="E67" i="2"/>
  <c r="T67" i="2" s="1"/>
  <c r="S66" i="2"/>
  <c r="R66" i="2"/>
  <c r="Q66" i="2"/>
  <c r="P66" i="2"/>
  <c r="E66" i="2"/>
  <c r="U66" i="2" s="1"/>
  <c r="S65" i="2"/>
  <c r="R65" i="2"/>
  <c r="Q65" i="2"/>
  <c r="P65" i="2"/>
  <c r="E65" i="2"/>
  <c r="U65" i="2" s="1"/>
  <c r="S64" i="2"/>
  <c r="R64" i="2"/>
  <c r="Q64" i="2"/>
  <c r="P64" i="2"/>
  <c r="E64" i="2"/>
  <c r="T64" i="2" s="1"/>
  <c r="T63" i="2"/>
  <c r="S63" i="2"/>
  <c r="R63" i="2"/>
  <c r="Q63" i="2"/>
  <c r="P63" i="2"/>
  <c r="E63" i="2"/>
  <c r="U63" i="2" s="1"/>
  <c r="O61" i="2"/>
  <c r="N61" i="2"/>
  <c r="M61" i="2"/>
  <c r="L61" i="2"/>
  <c r="K61" i="2"/>
  <c r="J61" i="2"/>
  <c r="I61" i="2"/>
  <c r="S61" i="2" s="1"/>
  <c r="H61" i="2"/>
  <c r="C61" i="2"/>
  <c r="B61" i="2"/>
  <c r="S60" i="2"/>
  <c r="R60" i="2"/>
  <c r="Q60" i="2"/>
  <c r="P60" i="2"/>
  <c r="E60" i="2"/>
  <c r="U60" i="2" s="1"/>
  <c r="S59" i="2"/>
  <c r="R59" i="2"/>
  <c r="Q59" i="2"/>
  <c r="P59" i="2"/>
  <c r="E59" i="2"/>
  <c r="U58" i="2"/>
  <c r="S58" i="2"/>
  <c r="R58" i="2"/>
  <c r="Q58" i="2"/>
  <c r="P58" i="2"/>
  <c r="E58" i="2"/>
  <c r="T58" i="2" s="1"/>
  <c r="T57" i="2"/>
  <c r="S57" i="2"/>
  <c r="R57" i="2"/>
  <c r="Q57" i="2"/>
  <c r="P57" i="2"/>
  <c r="E57" i="2"/>
  <c r="U57" i="2" s="1"/>
  <c r="O55" i="2"/>
  <c r="N55" i="2"/>
  <c r="M55" i="2"/>
  <c r="L55" i="2"/>
  <c r="K55" i="2"/>
  <c r="J55" i="2"/>
  <c r="I55" i="2"/>
  <c r="S55" i="2" s="1"/>
  <c r="H55" i="2"/>
  <c r="G55" i="2"/>
  <c r="F55" i="2"/>
  <c r="C55" i="2"/>
  <c r="B55" i="2"/>
  <c r="T54" i="2"/>
  <c r="S54" i="2"/>
  <c r="R54" i="2"/>
  <c r="Q54" i="2"/>
  <c r="P54" i="2"/>
  <c r="E54" i="2"/>
  <c r="U54" i="2" s="1"/>
  <c r="S53" i="2"/>
  <c r="R53" i="2"/>
  <c r="Q53" i="2"/>
  <c r="P53" i="2"/>
  <c r="E53" i="2"/>
  <c r="U53" i="2" s="1"/>
  <c r="S52" i="2"/>
  <c r="R52" i="2"/>
  <c r="Q52" i="2"/>
  <c r="P52" i="2"/>
  <c r="E52" i="2"/>
  <c r="T52" i="2" s="1"/>
  <c r="U51" i="2"/>
  <c r="S51" i="2"/>
  <c r="R51" i="2"/>
  <c r="Q51" i="2"/>
  <c r="P51" i="2"/>
  <c r="E51" i="2"/>
  <c r="T51" i="2" s="1"/>
  <c r="S50" i="2"/>
  <c r="R50" i="2"/>
  <c r="Q50" i="2"/>
  <c r="P50" i="2"/>
  <c r="E50" i="2"/>
  <c r="U50" i="2" s="1"/>
  <c r="S49" i="2"/>
  <c r="R49" i="2"/>
  <c r="Q49" i="2"/>
  <c r="P49" i="2"/>
  <c r="E49" i="2"/>
  <c r="U49" i="2" s="1"/>
  <c r="S48" i="2"/>
  <c r="R48" i="2"/>
  <c r="Q48" i="2"/>
  <c r="P48" i="2"/>
  <c r="E48" i="2"/>
  <c r="S47" i="2"/>
  <c r="R47" i="2"/>
  <c r="Q47" i="2"/>
  <c r="P47" i="2"/>
  <c r="E47" i="2"/>
  <c r="T47" i="2" s="1"/>
  <c r="T46" i="2"/>
  <c r="S46" i="2"/>
  <c r="R46" i="2"/>
  <c r="Q46" i="2"/>
  <c r="P46" i="2"/>
  <c r="E46" i="2"/>
  <c r="U46" i="2" s="1"/>
  <c r="S45" i="2"/>
  <c r="R45" i="2"/>
  <c r="Q45" i="2"/>
  <c r="P45" i="2"/>
  <c r="E45" i="2"/>
  <c r="T45" i="2" s="1"/>
  <c r="U44" i="2"/>
  <c r="S44" i="2"/>
  <c r="R44" i="2"/>
  <c r="Q44" i="2"/>
  <c r="P44" i="2"/>
  <c r="E44" i="2"/>
  <c r="T44" i="2" s="1"/>
  <c r="S42" i="2"/>
  <c r="O42" i="2"/>
  <c r="N42" i="2"/>
  <c r="M42" i="2"/>
  <c r="L42" i="2"/>
  <c r="K42" i="2"/>
  <c r="J42" i="2"/>
  <c r="I42" i="2"/>
  <c r="H42" i="2"/>
  <c r="G42" i="2"/>
  <c r="F42" i="2"/>
  <c r="C42" i="2"/>
  <c r="B42" i="2"/>
  <c r="S41" i="2"/>
  <c r="R41" i="2"/>
  <c r="Q41" i="2"/>
  <c r="P41" i="2"/>
  <c r="E41" i="2"/>
  <c r="T41" i="2" s="1"/>
  <c r="U40" i="2"/>
  <c r="T40" i="2"/>
  <c r="S40" i="2"/>
  <c r="R40" i="2"/>
  <c r="Q40" i="2"/>
  <c r="P40" i="2"/>
  <c r="E40" i="2"/>
  <c r="T39" i="2"/>
  <c r="S39" i="2"/>
  <c r="R39" i="2"/>
  <c r="Q39" i="2"/>
  <c r="P39" i="2"/>
  <c r="E39" i="2"/>
  <c r="U39" i="2" s="1"/>
  <c r="S38" i="2"/>
  <c r="R38" i="2"/>
  <c r="Q38" i="2"/>
  <c r="P38" i="2"/>
  <c r="E38" i="2"/>
  <c r="U38" i="2" s="1"/>
  <c r="S37" i="2"/>
  <c r="R37" i="2"/>
  <c r="Q37" i="2"/>
  <c r="P37" i="2"/>
  <c r="E37" i="2"/>
  <c r="S35" i="2"/>
  <c r="O35" i="2"/>
  <c r="N35" i="2"/>
  <c r="M35" i="2"/>
  <c r="L35" i="2"/>
  <c r="K35" i="2"/>
  <c r="J35" i="2"/>
  <c r="I35" i="2"/>
  <c r="H35" i="2"/>
  <c r="G35" i="2"/>
  <c r="F35" i="2"/>
  <c r="C35" i="2"/>
  <c r="B35" i="2"/>
  <c r="S34" i="2"/>
  <c r="R34" i="2"/>
  <c r="Q34" i="2"/>
  <c r="P34" i="2"/>
  <c r="E34" i="2"/>
  <c r="O32" i="2"/>
  <c r="N32" i="2"/>
  <c r="M32" i="2"/>
  <c r="L32" i="2"/>
  <c r="K32" i="2"/>
  <c r="J32" i="2"/>
  <c r="I32" i="2"/>
  <c r="S32" i="2" s="1"/>
  <c r="H32" i="2"/>
  <c r="R32" i="2" s="1"/>
  <c r="G32" i="2"/>
  <c r="F32" i="2"/>
  <c r="C32" i="2"/>
  <c r="B32" i="2"/>
  <c r="S31" i="2"/>
  <c r="R31" i="2"/>
  <c r="Q31" i="2"/>
  <c r="P31" i="2"/>
  <c r="E31" i="2"/>
  <c r="S30" i="2"/>
  <c r="R30" i="2"/>
  <c r="Q30" i="2"/>
  <c r="P30" i="2"/>
  <c r="E30" i="2"/>
  <c r="T30" i="2" s="1"/>
  <c r="S29" i="2"/>
  <c r="R29" i="2"/>
  <c r="Q29" i="2"/>
  <c r="P29" i="2"/>
  <c r="E29" i="2"/>
  <c r="U29" i="2" s="1"/>
  <c r="S28" i="2"/>
  <c r="R28" i="2"/>
  <c r="Q28" i="2"/>
  <c r="P28" i="2"/>
  <c r="E28" i="2"/>
  <c r="U28" i="2" s="1"/>
  <c r="O26" i="2"/>
  <c r="N26" i="2"/>
  <c r="M26" i="2"/>
  <c r="L26" i="2"/>
  <c r="K26" i="2"/>
  <c r="J26" i="2"/>
  <c r="I26" i="2"/>
  <c r="H26" i="2"/>
  <c r="R26" i="2" s="1"/>
  <c r="G26" i="2"/>
  <c r="F26" i="2"/>
  <c r="C26" i="2"/>
  <c r="B26" i="2"/>
  <c r="S25" i="2"/>
  <c r="R25" i="2"/>
  <c r="Q25" i="2"/>
  <c r="P25" i="2"/>
  <c r="E25" i="2"/>
  <c r="U25" i="2" s="1"/>
  <c r="S24" i="2"/>
  <c r="R24" i="2"/>
  <c r="Q24" i="2"/>
  <c r="P24" i="2"/>
  <c r="E24" i="2"/>
  <c r="T24" i="2" s="1"/>
  <c r="S23" i="2"/>
  <c r="R23" i="2"/>
  <c r="Q23" i="2"/>
  <c r="P23" i="2"/>
  <c r="E23" i="2"/>
  <c r="U23" i="2" s="1"/>
  <c r="S22" i="2"/>
  <c r="R22" i="2"/>
  <c r="Q22" i="2"/>
  <c r="P22" i="2"/>
  <c r="E22" i="2"/>
  <c r="U22" i="2" s="1"/>
  <c r="S21" i="2"/>
  <c r="R21" i="2"/>
  <c r="Q21" i="2"/>
  <c r="P21" i="2"/>
  <c r="E21" i="2"/>
  <c r="U21" i="2" s="1"/>
  <c r="S20" i="2"/>
  <c r="R20" i="2"/>
  <c r="Q20" i="2"/>
  <c r="P20" i="2"/>
  <c r="E20" i="2"/>
  <c r="U19" i="2"/>
  <c r="S19" i="2"/>
  <c r="R19" i="2"/>
  <c r="Q19" i="2"/>
  <c r="P19" i="2"/>
  <c r="E19" i="2"/>
  <c r="T19" i="2" s="1"/>
  <c r="O17" i="2"/>
  <c r="N17" i="2"/>
  <c r="M17" i="2"/>
  <c r="L17" i="2"/>
  <c r="K17" i="2"/>
  <c r="J17" i="2"/>
  <c r="I17" i="2"/>
  <c r="H17" i="2"/>
  <c r="G17" i="2"/>
  <c r="F17" i="2"/>
  <c r="C17" i="2"/>
  <c r="B17" i="2"/>
  <c r="U16" i="2"/>
  <c r="S16" i="2"/>
  <c r="R16" i="2"/>
  <c r="Q16" i="2"/>
  <c r="P16" i="2"/>
  <c r="E16" i="2"/>
  <c r="T16" i="2" s="1"/>
  <c r="S15" i="2"/>
  <c r="R15" i="2"/>
  <c r="Q15" i="2"/>
  <c r="P15" i="2"/>
  <c r="E15" i="2"/>
  <c r="U15" i="2" s="1"/>
  <c r="S14" i="2"/>
  <c r="R14" i="2"/>
  <c r="Q14" i="2"/>
  <c r="P14" i="2"/>
  <c r="E14" i="2"/>
  <c r="U14" i="2" s="1"/>
  <c r="U13" i="2"/>
  <c r="S13" i="2"/>
  <c r="R13" i="2"/>
  <c r="Q13" i="2"/>
  <c r="P13" i="2"/>
  <c r="E13" i="2"/>
  <c r="T13" i="2" s="1"/>
  <c r="T12" i="2"/>
  <c r="S12" i="2"/>
  <c r="R12" i="2"/>
  <c r="Q12" i="2"/>
  <c r="P12" i="2"/>
  <c r="E12" i="2"/>
  <c r="U12" i="2" s="1"/>
  <c r="S11" i="2"/>
  <c r="R11" i="2"/>
  <c r="Q11" i="2"/>
  <c r="P11" i="2"/>
  <c r="E11" i="2"/>
  <c r="U11" i="2" s="1"/>
  <c r="T10" i="2"/>
  <c r="S10" i="2"/>
  <c r="R10" i="2"/>
  <c r="Q10" i="2"/>
  <c r="P10" i="2"/>
  <c r="E10" i="2"/>
  <c r="S9" i="2"/>
  <c r="R9" i="2"/>
  <c r="Q9" i="2"/>
  <c r="P9" i="2"/>
  <c r="E9" i="2"/>
  <c r="U96" i="1"/>
  <c r="S96" i="1"/>
  <c r="R96" i="1"/>
  <c r="Q96" i="1"/>
  <c r="P96" i="1"/>
  <c r="E96" i="1"/>
  <c r="T96" i="1" s="1"/>
  <c r="S95" i="1"/>
  <c r="R95" i="1"/>
  <c r="Q95" i="1"/>
  <c r="P95" i="1"/>
  <c r="E95" i="1"/>
  <c r="U95" i="1" s="1"/>
  <c r="T94" i="1"/>
  <c r="S94" i="1"/>
  <c r="R94" i="1"/>
  <c r="Q94" i="1"/>
  <c r="P94" i="1"/>
  <c r="E94" i="1"/>
  <c r="U94" i="1" s="1"/>
  <c r="U93" i="1"/>
  <c r="S93" i="1"/>
  <c r="R93" i="1"/>
  <c r="Q93" i="1"/>
  <c r="P93" i="1"/>
  <c r="E93" i="1"/>
  <c r="T93" i="1" s="1"/>
  <c r="S92" i="1"/>
  <c r="R92" i="1"/>
  <c r="Q92" i="1"/>
  <c r="P92" i="1"/>
  <c r="E92" i="1"/>
  <c r="T92" i="1" s="1"/>
  <c r="U91" i="1"/>
  <c r="T91" i="1"/>
  <c r="S91" i="1"/>
  <c r="R91" i="1"/>
  <c r="Q91" i="1"/>
  <c r="P91" i="1"/>
  <c r="E91" i="1"/>
  <c r="T90" i="1"/>
  <c r="S90" i="1"/>
  <c r="R90" i="1"/>
  <c r="Q90" i="1"/>
  <c r="P90" i="1"/>
  <c r="E90" i="1"/>
  <c r="U90" i="1" s="1"/>
  <c r="S89" i="1"/>
  <c r="R89" i="1"/>
  <c r="Q89" i="1"/>
  <c r="P89" i="1"/>
  <c r="E89" i="1"/>
  <c r="S88" i="1"/>
  <c r="R88" i="1"/>
  <c r="Q88" i="1"/>
  <c r="P88" i="1"/>
  <c r="E88" i="1"/>
  <c r="U88" i="1" s="1"/>
  <c r="O75" i="1"/>
  <c r="N75" i="1"/>
  <c r="M75" i="1"/>
  <c r="L75" i="1"/>
  <c r="K75" i="1"/>
  <c r="J75" i="1"/>
  <c r="I75" i="1"/>
  <c r="H75" i="1"/>
  <c r="G75" i="1"/>
  <c r="F75" i="1"/>
  <c r="C75" i="1"/>
  <c r="B75" i="1"/>
  <c r="E75" i="1" s="1"/>
  <c r="O74" i="1"/>
  <c r="N74" i="1"/>
  <c r="M74" i="1"/>
  <c r="L74" i="1"/>
  <c r="K74" i="1"/>
  <c r="J74" i="1"/>
  <c r="I74" i="1"/>
  <c r="H74" i="1"/>
  <c r="R74" i="1" s="1"/>
  <c r="G74" i="1"/>
  <c r="F74" i="1"/>
  <c r="C74" i="1"/>
  <c r="B74" i="1"/>
  <c r="O73" i="1"/>
  <c r="Q73" i="1" s="1"/>
  <c r="N73" i="1"/>
  <c r="M73" i="1"/>
  <c r="L73" i="1"/>
  <c r="K73" i="1"/>
  <c r="J73" i="1"/>
  <c r="I73" i="1"/>
  <c r="S73" i="1" s="1"/>
  <c r="H73" i="1"/>
  <c r="R73" i="1" s="1"/>
  <c r="G73" i="1"/>
  <c r="F73" i="1"/>
  <c r="C73" i="1"/>
  <c r="B73" i="1"/>
  <c r="S72" i="1"/>
  <c r="R72" i="1"/>
  <c r="Q72" i="1"/>
  <c r="P72" i="1"/>
  <c r="E72" i="1"/>
  <c r="U72" i="1" s="1"/>
  <c r="S71" i="1"/>
  <c r="R71" i="1"/>
  <c r="Q71" i="1"/>
  <c r="P71" i="1"/>
  <c r="E71" i="1"/>
  <c r="O69" i="1"/>
  <c r="N69" i="1"/>
  <c r="M69" i="1"/>
  <c r="L69" i="1"/>
  <c r="K69" i="1"/>
  <c r="J69" i="1"/>
  <c r="I69" i="1"/>
  <c r="H69" i="1"/>
  <c r="G69" i="1"/>
  <c r="F69" i="1"/>
  <c r="C69" i="1"/>
  <c r="B69" i="1"/>
  <c r="O68" i="1"/>
  <c r="N68" i="1"/>
  <c r="M68" i="1"/>
  <c r="L68" i="1"/>
  <c r="K68" i="1"/>
  <c r="J68" i="1"/>
  <c r="I68" i="1"/>
  <c r="S68" i="1" s="1"/>
  <c r="H68" i="1"/>
  <c r="R68" i="1" s="1"/>
  <c r="G68" i="1"/>
  <c r="F68" i="1"/>
  <c r="C68" i="1"/>
  <c r="B68" i="1"/>
  <c r="S67" i="1"/>
  <c r="R67" i="1"/>
  <c r="Q67" i="1"/>
  <c r="P67" i="1"/>
  <c r="E67" i="1"/>
  <c r="U67" i="1" s="1"/>
  <c r="S66" i="1"/>
  <c r="R66" i="1"/>
  <c r="Q66" i="1"/>
  <c r="P66" i="1"/>
  <c r="E66" i="1"/>
  <c r="S65" i="1"/>
  <c r="R65" i="1"/>
  <c r="Q65" i="1"/>
  <c r="P65" i="1"/>
  <c r="E65" i="1"/>
  <c r="T65" i="1" s="1"/>
  <c r="S64" i="1"/>
  <c r="R64" i="1"/>
  <c r="Q64" i="1"/>
  <c r="P64" i="1"/>
  <c r="E64" i="1"/>
  <c r="T64" i="1" s="1"/>
  <c r="S63" i="1"/>
  <c r="R63" i="1"/>
  <c r="Q63" i="1"/>
  <c r="P63" i="1"/>
  <c r="E63" i="1"/>
  <c r="T63" i="1" s="1"/>
  <c r="S61" i="1"/>
  <c r="O61" i="1"/>
  <c r="N61" i="1"/>
  <c r="M61" i="1"/>
  <c r="L61" i="1"/>
  <c r="K61" i="1"/>
  <c r="J61" i="1"/>
  <c r="I61" i="1"/>
  <c r="H61" i="1"/>
  <c r="R61" i="1" s="1"/>
  <c r="C61" i="1"/>
  <c r="B61" i="1"/>
  <c r="S60" i="1"/>
  <c r="R60" i="1"/>
  <c r="Q60" i="1"/>
  <c r="P60" i="1"/>
  <c r="E60" i="1"/>
  <c r="U60" i="1" s="1"/>
  <c r="S59" i="1"/>
  <c r="R59" i="1"/>
  <c r="Q59" i="1"/>
  <c r="P59" i="1"/>
  <c r="E59" i="1"/>
  <c r="U59" i="1" s="1"/>
  <c r="S58" i="1"/>
  <c r="R58" i="1"/>
  <c r="Q58" i="1"/>
  <c r="P58" i="1"/>
  <c r="E58" i="1"/>
  <c r="U58" i="1" s="1"/>
  <c r="S57" i="1"/>
  <c r="R57" i="1"/>
  <c r="Q57" i="1"/>
  <c r="P57" i="1"/>
  <c r="E57" i="1"/>
  <c r="O55" i="1"/>
  <c r="N55" i="1"/>
  <c r="M55" i="1"/>
  <c r="L55" i="1"/>
  <c r="K55" i="1"/>
  <c r="J55" i="1"/>
  <c r="I55" i="1"/>
  <c r="H55" i="1"/>
  <c r="R55" i="1" s="1"/>
  <c r="G55" i="1"/>
  <c r="F55" i="1"/>
  <c r="C55" i="1"/>
  <c r="B55" i="1"/>
  <c r="S54" i="1"/>
  <c r="R54" i="1"/>
  <c r="Q54" i="1"/>
  <c r="P54" i="1"/>
  <c r="E54" i="1"/>
  <c r="S53" i="1"/>
  <c r="R53" i="1"/>
  <c r="Q53" i="1"/>
  <c r="P53" i="1"/>
  <c r="E53" i="1"/>
  <c r="U53" i="1" s="1"/>
  <c r="S52" i="1"/>
  <c r="R52" i="1"/>
  <c r="Q52" i="1"/>
  <c r="P52" i="1"/>
  <c r="E52" i="1"/>
  <c r="U52" i="1" s="1"/>
  <c r="S51" i="1"/>
  <c r="R51" i="1"/>
  <c r="Q51" i="1"/>
  <c r="P51" i="1"/>
  <c r="E51" i="1"/>
  <c r="U51" i="1" s="1"/>
  <c r="S50" i="1"/>
  <c r="R50" i="1"/>
  <c r="Q50" i="1"/>
  <c r="P50" i="1"/>
  <c r="E50" i="1"/>
  <c r="T50" i="1" s="1"/>
  <c r="S49" i="1"/>
  <c r="R49" i="1"/>
  <c r="Q49" i="1"/>
  <c r="P49" i="1"/>
  <c r="E49" i="1"/>
  <c r="U49" i="1" s="1"/>
  <c r="S48" i="1"/>
  <c r="R48" i="1"/>
  <c r="Q48" i="1"/>
  <c r="P48" i="1"/>
  <c r="E48" i="1"/>
  <c r="U48" i="1" s="1"/>
  <c r="S47" i="1"/>
  <c r="R47" i="1"/>
  <c r="Q47" i="1"/>
  <c r="P47" i="1"/>
  <c r="E47" i="1"/>
  <c r="U47" i="1" s="1"/>
  <c r="S46" i="1"/>
  <c r="R46" i="1"/>
  <c r="Q46" i="1"/>
  <c r="P46" i="1"/>
  <c r="E46" i="1"/>
  <c r="S45" i="1"/>
  <c r="R45" i="1"/>
  <c r="Q45" i="1"/>
  <c r="P45" i="1"/>
  <c r="E45" i="1"/>
  <c r="U45" i="1" s="1"/>
  <c r="S44" i="1"/>
  <c r="R44" i="1"/>
  <c r="Q44" i="1"/>
  <c r="P44" i="1"/>
  <c r="E44" i="1"/>
  <c r="T44" i="1" s="1"/>
  <c r="O42" i="1"/>
  <c r="N42" i="1"/>
  <c r="M42" i="1"/>
  <c r="L42" i="1"/>
  <c r="K42" i="1"/>
  <c r="J42" i="1"/>
  <c r="I42" i="1"/>
  <c r="H42" i="1"/>
  <c r="G42" i="1"/>
  <c r="F42" i="1"/>
  <c r="C42" i="1"/>
  <c r="B42" i="1"/>
  <c r="E42" i="1" s="1"/>
  <c r="S41" i="1"/>
  <c r="R41" i="1"/>
  <c r="Q41" i="1"/>
  <c r="P41" i="1"/>
  <c r="E41" i="1"/>
  <c r="U41" i="1" s="1"/>
  <c r="S40" i="1"/>
  <c r="R40" i="1"/>
  <c r="Q40" i="1"/>
  <c r="P40" i="1"/>
  <c r="E40" i="1"/>
  <c r="S39" i="1"/>
  <c r="R39" i="1"/>
  <c r="Q39" i="1"/>
  <c r="P39" i="1"/>
  <c r="E39" i="1"/>
  <c r="U39" i="1" s="1"/>
  <c r="S38" i="1"/>
  <c r="R38" i="1"/>
  <c r="Q38" i="1"/>
  <c r="P38" i="1"/>
  <c r="E38" i="1"/>
  <c r="U38" i="1" s="1"/>
  <c r="S37" i="1"/>
  <c r="R37" i="1"/>
  <c r="Q37" i="1"/>
  <c r="P37" i="1"/>
  <c r="E37" i="1"/>
  <c r="T37" i="1" s="1"/>
  <c r="O35" i="1"/>
  <c r="N35" i="1"/>
  <c r="M35" i="1"/>
  <c r="L35" i="1"/>
  <c r="K35" i="1"/>
  <c r="S35" i="1" s="1"/>
  <c r="J35" i="1"/>
  <c r="I35" i="1"/>
  <c r="H35" i="1"/>
  <c r="G35" i="1"/>
  <c r="F35" i="1"/>
  <c r="C35" i="1"/>
  <c r="B35" i="1"/>
  <c r="S34" i="1"/>
  <c r="R34" i="1"/>
  <c r="Q34" i="1"/>
  <c r="U34" i="1" s="1"/>
  <c r="P34" i="1"/>
  <c r="T34" i="1" s="1"/>
  <c r="E34" i="1"/>
  <c r="O32" i="1"/>
  <c r="N32" i="1"/>
  <c r="M32" i="1"/>
  <c r="L32" i="1"/>
  <c r="K32" i="1"/>
  <c r="J32" i="1"/>
  <c r="I32" i="1"/>
  <c r="S32" i="1" s="1"/>
  <c r="H32" i="1"/>
  <c r="G32" i="1"/>
  <c r="F32" i="1"/>
  <c r="C32" i="1"/>
  <c r="B32" i="1"/>
  <c r="S31" i="1"/>
  <c r="R31" i="1"/>
  <c r="Q31" i="1"/>
  <c r="U31" i="1" s="1"/>
  <c r="P31" i="1"/>
  <c r="E31" i="1"/>
  <c r="S30" i="1"/>
  <c r="R30" i="1"/>
  <c r="Q30" i="1"/>
  <c r="P30" i="1"/>
  <c r="E30" i="1"/>
  <c r="T30" i="1" s="1"/>
  <c r="S29" i="1"/>
  <c r="R29" i="1"/>
  <c r="Q29" i="1"/>
  <c r="P29" i="1"/>
  <c r="E29" i="1"/>
  <c r="U29" i="1" s="1"/>
  <c r="S28" i="1"/>
  <c r="R28" i="1"/>
  <c r="Q28" i="1"/>
  <c r="P28" i="1"/>
  <c r="E28" i="1"/>
  <c r="T28" i="1" s="1"/>
  <c r="O26" i="1"/>
  <c r="N26" i="1"/>
  <c r="M26" i="1"/>
  <c r="L26" i="1"/>
  <c r="K26" i="1"/>
  <c r="J26" i="1"/>
  <c r="I26" i="1"/>
  <c r="H26" i="1"/>
  <c r="G26" i="1"/>
  <c r="F26" i="1"/>
  <c r="C26" i="1"/>
  <c r="B26" i="1"/>
  <c r="E26" i="1" s="1"/>
  <c r="S25" i="1"/>
  <c r="R25" i="1"/>
  <c r="Q25" i="1"/>
  <c r="P25" i="1"/>
  <c r="E25" i="1"/>
  <c r="T25" i="1" s="1"/>
  <c r="U24" i="1"/>
  <c r="T24" i="1"/>
  <c r="S24" i="1"/>
  <c r="R24" i="1"/>
  <c r="Q24" i="1"/>
  <c r="P24" i="1"/>
  <c r="E24" i="1"/>
  <c r="S23" i="1"/>
  <c r="R23" i="1"/>
  <c r="Q23" i="1"/>
  <c r="P23" i="1"/>
  <c r="E23" i="1"/>
  <c r="S22" i="1"/>
  <c r="R22" i="1"/>
  <c r="Q22" i="1"/>
  <c r="P22" i="1"/>
  <c r="E22" i="1"/>
  <c r="U22" i="1" s="1"/>
  <c r="S21" i="1"/>
  <c r="R21" i="1"/>
  <c r="Q21" i="1"/>
  <c r="P21" i="1"/>
  <c r="E21" i="1"/>
  <c r="U21" i="1" s="1"/>
  <c r="U20" i="1"/>
  <c r="T20" i="1"/>
  <c r="S20" i="1"/>
  <c r="R20" i="1"/>
  <c r="Q20" i="1"/>
  <c r="P20" i="1"/>
  <c r="E20" i="1"/>
  <c r="U19" i="1"/>
  <c r="S19" i="1"/>
  <c r="R19" i="1"/>
  <c r="Q19" i="1"/>
  <c r="P19" i="1"/>
  <c r="E19" i="1"/>
  <c r="T19" i="1" s="1"/>
  <c r="O17" i="1"/>
  <c r="N17" i="1"/>
  <c r="M17" i="1"/>
  <c r="L17" i="1"/>
  <c r="K17" i="1"/>
  <c r="J17" i="1"/>
  <c r="I17" i="1"/>
  <c r="Q17" i="1" s="1"/>
  <c r="H17" i="1"/>
  <c r="P17" i="1" s="1"/>
  <c r="G17" i="1"/>
  <c r="F17" i="1"/>
  <c r="C17" i="1"/>
  <c r="B17" i="1"/>
  <c r="S16" i="1"/>
  <c r="R16" i="1"/>
  <c r="Q16" i="1"/>
  <c r="P16" i="1"/>
  <c r="E16" i="1"/>
  <c r="T16" i="1" s="1"/>
  <c r="S15" i="1"/>
  <c r="R15" i="1"/>
  <c r="Q15" i="1"/>
  <c r="P15" i="1"/>
  <c r="E15" i="1"/>
  <c r="S14" i="1"/>
  <c r="R14" i="1"/>
  <c r="Q14" i="1"/>
  <c r="P14" i="1"/>
  <c r="E14" i="1"/>
  <c r="T14" i="1" s="1"/>
  <c r="U13" i="1"/>
  <c r="T13" i="1"/>
  <c r="S13" i="1"/>
  <c r="R13" i="1"/>
  <c r="Q13" i="1"/>
  <c r="P13" i="1"/>
  <c r="E13" i="1"/>
  <c r="S12" i="1"/>
  <c r="R12" i="1"/>
  <c r="Q12" i="1"/>
  <c r="P12" i="1"/>
  <c r="E12" i="1"/>
  <c r="U12" i="1" s="1"/>
  <c r="S11" i="1"/>
  <c r="R11" i="1"/>
  <c r="Q11" i="1"/>
  <c r="P11" i="1"/>
  <c r="T11" i="1" s="1"/>
  <c r="E11" i="1"/>
  <c r="S10" i="1"/>
  <c r="R10" i="1"/>
  <c r="Q10" i="1"/>
  <c r="P10" i="1"/>
  <c r="E10" i="1"/>
  <c r="U10" i="1" s="1"/>
  <c r="U9" i="1"/>
  <c r="T9" i="1"/>
  <c r="S9" i="1"/>
  <c r="R9" i="1"/>
  <c r="Q9" i="1"/>
  <c r="P9" i="1"/>
  <c r="E9" i="1"/>
  <c r="U12" i="5" l="1"/>
  <c r="T12" i="5"/>
  <c r="U89" i="4"/>
  <c r="T89" i="4"/>
  <c r="T51" i="9"/>
  <c r="U51" i="9"/>
  <c r="U71" i="11"/>
  <c r="T71" i="11"/>
  <c r="U15" i="16"/>
  <c r="T15" i="16"/>
  <c r="T34" i="16"/>
  <c r="U89" i="16"/>
  <c r="T89" i="16"/>
  <c r="T95" i="20"/>
  <c r="U95" i="20"/>
  <c r="E17" i="22"/>
  <c r="U30" i="26"/>
  <c r="T30" i="26"/>
  <c r="T53" i="7"/>
  <c r="U53" i="7"/>
  <c r="T94" i="28"/>
  <c r="U94" i="28"/>
  <c r="E17" i="3"/>
  <c r="T72" i="7"/>
  <c r="U72" i="7"/>
  <c r="S73" i="2"/>
  <c r="R17" i="2"/>
  <c r="U52" i="11"/>
  <c r="T52" i="11"/>
  <c r="U71" i="20"/>
  <c r="T71" i="20"/>
  <c r="U22" i="21"/>
  <c r="T22" i="21"/>
  <c r="S17" i="2"/>
  <c r="T10" i="3"/>
  <c r="U67" i="4"/>
  <c r="T67" i="4"/>
  <c r="S35" i="6"/>
  <c r="U30" i="7"/>
  <c r="T30" i="7"/>
  <c r="U21" i="9"/>
  <c r="T21" i="9"/>
  <c r="E42" i="12"/>
  <c r="P73" i="14"/>
  <c r="R73" i="14"/>
  <c r="U94" i="14"/>
  <c r="T94" i="14"/>
  <c r="T14" i="15"/>
  <c r="S74" i="15"/>
  <c r="Q74" i="15"/>
  <c r="T92" i="15"/>
  <c r="U92" i="15"/>
  <c r="R17" i="19"/>
  <c r="R32" i="1"/>
  <c r="U91" i="20"/>
  <c r="T91" i="20"/>
  <c r="T14" i="19"/>
  <c r="U71" i="19"/>
  <c r="T71" i="19"/>
  <c r="Q61" i="5"/>
  <c r="T57" i="12"/>
  <c r="U57" i="12"/>
  <c r="U20" i="14"/>
  <c r="T20" i="14"/>
  <c r="U46" i="27"/>
  <c r="T46" i="27"/>
  <c r="U14" i="1"/>
  <c r="T48" i="1"/>
  <c r="U47" i="5"/>
  <c r="T47" i="5"/>
  <c r="P17" i="11"/>
  <c r="R17" i="11"/>
  <c r="T88" i="12"/>
  <c r="T16" i="13"/>
  <c r="U16" i="13"/>
  <c r="T48" i="17"/>
  <c r="U48" i="17"/>
  <c r="U60" i="17"/>
  <c r="T60" i="17"/>
  <c r="S17" i="19"/>
  <c r="T14" i="2"/>
  <c r="U44" i="11"/>
  <c r="U49" i="12"/>
  <c r="U66" i="12"/>
  <c r="T66" i="12"/>
  <c r="T88" i="15"/>
  <c r="T51" i="16"/>
  <c r="U51" i="16"/>
  <c r="U11" i="19"/>
  <c r="T11" i="19"/>
  <c r="U52" i="19"/>
  <c r="U30" i="21"/>
  <c r="T94" i="21"/>
  <c r="U94" i="21"/>
  <c r="T13" i="22"/>
  <c r="T16" i="23"/>
  <c r="T89" i="23"/>
  <c r="U37" i="1"/>
  <c r="T94" i="2"/>
  <c r="T40" i="3"/>
  <c r="T94" i="3"/>
  <c r="U40" i="4"/>
  <c r="U93" i="4"/>
  <c r="U24" i="5"/>
  <c r="T22" i="10"/>
  <c r="T29" i="11"/>
  <c r="T67" i="14"/>
  <c r="T71" i="17"/>
  <c r="U37" i="20"/>
  <c r="T37" i="20"/>
  <c r="T66" i="22"/>
  <c r="U66" i="22"/>
  <c r="U11" i="1"/>
  <c r="U15" i="1"/>
  <c r="T22" i="1"/>
  <c r="T95" i="1"/>
  <c r="T22" i="2"/>
  <c r="U59" i="3"/>
  <c r="T91" i="3"/>
  <c r="U91" i="3"/>
  <c r="R17" i="4"/>
  <c r="T9" i="5"/>
  <c r="T25" i="5"/>
  <c r="U25" i="5"/>
  <c r="S73" i="5"/>
  <c r="U23" i="7"/>
  <c r="T23" i="7"/>
  <c r="P26" i="7"/>
  <c r="T67" i="8"/>
  <c r="U10" i="9"/>
  <c r="U31" i="10"/>
  <c r="T31" i="10"/>
  <c r="E35" i="10"/>
  <c r="T31" i="12"/>
  <c r="E35" i="12"/>
  <c r="P35" i="13"/>
  <c r="U89" i="13"/>
  <c r="T93" i="13"/>
  <c r="U64" i="14"/>
  <c r="T64" i="14"/>
  <c r="U47" i="16"/>
  <c r="T47" i="16"/>
  <c r="T9" i="17"/>
  <c r="E68" i="18"/>
  <c r="T22" i="19"/>
  <c r="T38" i="22"/>
  <c r="U38" i="22"/>
  <c r="T41" i="24"/>
  <c r="U41" i="24"/>
  <c r="T45" i="24"/>
  <c r="U45" i="24"/>
  <c r="U39" i="26"/>
  <c r="T39" i="26"/>
  <c r="U59" i="28"/>
  <c r="T59" i="28"/>
  <c r="U21" i="3"/>
  <c r="U16" i="16"/>
  <c r="T16" i="16"/>
  <c r="T41" i="1"/>
  <c r="S74" i="1"/>
  <c r="T11" i="2"/>
  <c r="U30" i="2"/>
  <c r="T44" i="3"/>
  <c r="S17" i="4"/>
  <c r="T25" i="4"/>
  <c r="E68" i="4"/>
  <c r="R17" i="5"/>
  <c r="U10" i="6"/>
  <c r="T60" i="6"/>
  <c r="E35" i="7"/>
  <c r="U16" i="8"/>
  <c r="U59" i="8"/>
  <c r="E26" i="9"/>
  <c r="T37" i="9"/>
  <c r="U37" i="9"/>
  <c r="U28" i="12"/>
  <c r="T28" i="12"/>
  <c r="U38" i="12"/>
  <c r="T90" i="13"/>
  <c r="U90" i="13"/>
  <c r="T59" i="14"/>
  <c r="E68" i="14"/>
  <c r="U90" i="14"/>
  <c r="T95" i="14"/>
  <c r="U95" i="14"/>
  <c r="U96" i="15"/>
  <c r="U23" i="19"/>
  <c r="T23" i="19"/>
  <c r="U29" i="20"/>
  <c r="T51" i="21"/>
  <c r="U51" i="21"/>
  <c r="U21" i="23"/>
  <c r="T21" i="23"/>
  <c r="T29" i="23"/>
  <c r="U29" i="23"/>
  <c r="T50" i="28"/>
  <c r="U50" i="7"/>
  <c r="U59" i="23"/>
  <c r="U89" i="24"/>
  <c r="T89" i="24"/>
  <c r="U28" i="25"/>
  <c r="T28" i="25"/>
  <c r="U88" i="25"/>
  <c r="T88" i="25"/>
  <c r="S74" i="7"/>
  <c r="T10" i="14"/>
  <c r="U10" i="14"/>
  <c r="U48" i="14"/>
  <c r="T48" i="14"/>
  <c r="T52" i="3"/>
  <c r="T14" i="5"/>
  <c r="U14" i="5"/>
  <c r="U59" i="5"/>
  <c r="U92" i="6"/>
  <c r="T92" i="6"/>
  <c r="T16" i="12"/>
  <c r="U46" i="12"/>
  <c r="U67" i="12"/>
  <c r="T67" i="12"/>
  <c r="U67" i="13"/>
  <c r="U67" i="15"/>
  <c r="T67" i="15"/>
  <c r="E26" i="17"/>
  <c r="U48" i="18"/>
  <c r="T48" i="18"/>
  <c r="T91" i="18"/>
  <c r="T12" i="19"/>
  <c r="U12" i="19"/>
  <c r="U15" i="20"/>
  <c r="T15" i="20"/>
  <c r="T96" i="20"/>
  <c r="U23" i="1"/>
  <c r="U30" i="1"/>
  <c r="R42" i="2"/>
  <c r="T30" i="3"/>
  <c r="E68" i="5"/>
  <c r="E26" i="6"/>
  <c r="P74" i="6"/>
  <c r="U16" i="7"/>
  <c r="T16" i="7"/>
  <c r="Q73" i="7"/>
  <c r="U94" i="7"/>
  <c r="T94" i="7"/>
  <c r="T9" i="8"/>
  <c r="T13" i="8"/>
  <c r="U37" i="8"/>
  <c r="T37" i="8"/>
  <c r="U95" i="8"/>
  <c r="T95" i="8"/>
  <c r="U11" i="10"/>
  <c r="U20" i="10"/>
  <c r="T20" i="10"/>
  <c r="T22" i="11"/>
  <c r="T54" i="12"/>
  <c r="U37" i="14"/>
  <c r="T37" i="14"/>
  <c r="Q73" i="14"/>
  <c r="U59" i="15"/>
  <c r="T59" i="15"/>
  <c r="T89" i="15"/>
  <c r="R35" i="16"/>
  <c r="R87" i="17"/>
  <c r="T95" i="18"/>
  <c r="P74" i="19"/>
  <c r="T54" i="20"/>
  <c r="U54" i="20"/>
  <c r="T23" i="22"/>
  <c r="U23" i="22"/>
  <c r="U54" i="22"/>
  <c r="U41" i="23"/>
  <c r="T41" i="23"/>
  <c r="U58" i="24"/>
  <c r="T58" i="24"/>
  <c r="U72" i="25"/>
  <c r="T72" i="25"/>
  <c r="U50" i="10"/>
  <c r="T50" i="10"/>
  <c r="U22" i="26"/>
  <c r="T22" i="26"/>
  <c r="U53" i="12"/>
  <c r="U72" i="12"/>
  <c r="T72" i="12"/>
  <c r="T31" i="13"/>
  <c r="U31" i="13"/>
  <c r="U51" i="4"/>
  <c r="T14" i="7"/>
  <c r="T89" i="8"/>
  <c r="T11" i="13"/>
  <c r="U91" i="25"/>
  <c r="T91" i="25"/>
  <c r="U10" i="3"/>
  <c r="U46" i="7"/>
  <c r="T46" i="7"/>
  <c r="T14" i="4"/>
  <c r="T57" i="6"/>
  <c r="U57" i="6"/>
  <c r="U49" i="17"/>
  <c r="T49" i="17"/>
  <c r="U92" i="17"/>
  <c r="T92" i="17"/>
  <c r="U60" i="18"/>
  <c r="T60" i="18"/>
  <c r="T19" i="19"/>
  <c r="U19" i="19"/>
  <c r="U48" i="3"/>
  <c r="Q55" i="5"/>
  <c r="S55" i="5"/>
  <c r="U29" i="6"/>
  <c r="U96" i="6"/>
  <c r="T96" i="6"/>
  <c r="U63" i="15"/>
  <c r="T63" i="15"/>
  <c r="T40" i="16"/>
  <c r="U40" i="16"/>
  <c r="U72" i="17"/>
  <c r="T72" i="17"/>
  <c r="Q26" i="1"/>
  <c r="T49" i="1"/>
  <c r="E73" i="1"/>
  <c r="U92" i="1"/>
  <c r="T15" i="2"/>
  <c r="T53" i="2"/>
  <c r="T15" i="1"/>
  <c r="T31" i="1"/>
  <c r="S74" i="2"/>
  <c r="T41" i="3"/>
  <c r="U34" i="4"/>
  <c r="T45" i="4"/>
  <c r="U71" i="4"/>
  <c r="U94" i="4"/>
  <c r="T21" i="5"/>
  <c r="E26" i="5"/>
  <c r="T49" i="6"/>
  <c r="T65" i="6"/>
  <c r="R73" i="7"/>
  <c r="T10" i="9"/>
  <c r="T91" i="9"/>
  <c r="U24" i="10"/>
  <c r="T24" i="10"/>
  <c r="T95" i="10"/>
  <c r="T11" i="11"/>
  <c r="S17" i="11"/>
  <c r="U59" i="12"/>
  <c r="T59" i="12"/>
  <c r="E74" i="14"/>
  <c r="U66" i="17"/>
  <c r="T66" i="17"/>
  <c r="T96" i="18"/>
  <c r="U96" i="18"/>
  <c r="U63" i="22"/>
  <c r="T63" i="22"/>
  <c r="T48" i="26"/>
  <c r="U48" i="26"/>
  <c r="U12" i="27"/>
  <c r="T12" i="27"/>
  <c r="T23" i="27"/>
  <c r="U20" i="28"/>
  <c r="T20" i="28"/>
  <c r="U22" i="5"/>
  <c r="S87" i="19"/>
  <c r="P42" i="22"/>
  <c r="U67" i="24"/>
  <c r="T67" i="24"/>
  <c r="U91" i="14"/>
  <c r="T91" i="14"/>
  <c r="U14" i="3"/>
  <c r="R35" i="2"/>
  <c r="U38" i="4"/>
  <c r="U38" i="6"/>
  <c r="T19" i="11"/>
  <c r="U19" i="11"/>
  <c r="T25" i="12"/>
  <c r="U25" i="12"/>
  <c r="U29" i="12"/>
  <c r="T29" i="12"/>
  <c r="P32" i="16"/>
  <c r="U96" i="19"/>
  <c r="T96" i="19"/>
  <c r="T89" i="20"/>
  <c r="U89" i="20"/>
  <c r="E35" i="1"/>
  <c r="T23" i="2"/>
  <c r="U72" i="2"/>
  <c r="S87" i="2"/>
  <c r="E42" i="3"/>
  <c r="R74" i="3"/>
  <c r="U11" i="4"/>
  <c r="T10" i="5"/>
  <c r="T41" i="5"/>
  <c r="U41" i="5"/>
  <c r="T48" i="5"/>
  <c r="P26" i="6"/>
  <c r="T38" i="6"/>
  <c r="T46" i="6"/>
  <c r="U46" i="6"/>
  <c r="T54" i="6"/>
  <c r="U54" i="6"/>
  <c r="U67" i="7"/>
  <c r="T45" i="8"/>
  <c r="Q68" i="9"/>
  <c r="T53" i="10"/>
  <c r="U53" i="10"/>
  <c r="U60" i="10"/>
  <c r="R74" i="10"/>
  <c r="E75" i="11"/>
  <c r="U94" i="11"/>
  <c r="T94" i="11"/>
  <c r="S17" i="13"/>
  <c r="T71" i="13"/>
  <c r="U71" i="13"/>
  <c r="T22" i="17"/>
  <c r="T37" i="17"/>
  <c r="T57" i="17"/>
  <c r="T88" i="19"/>
  <c r="E74" i="21"/>
  <c r="T50" i="22"/>
  <c r="T34" i="23"/>
  <c r="U34" i="23"/>
  <c r="T13" i="26"/>
  <c r="U13" i="26"/>
  <c r="T44" i="26"/>
  <c r="U44" i="26"/>
  <c r="T50" i="4"/>
  <c r="U50" i="4"/>
  <c r="E68" i="7"/>
  <c r="U49" i="10"/>
  <c r="T49" i="10"/>
  <c r="U53" i="13"/>
  <c r="T53" i="13"/>
  <c r="U53" i="16"/>
  <c r="T53" i="16"/>
  <c r="U93" i="18"/>
  <c r="T93" i="18"/>
  <c r="T91" i="22"/>
  <c r="U91" i="22"/>
  <c r="U38" i="23"/>
  <c r="T38" i="23"/>
  <c r="U10" i="7"/>
  <c r="P87" i="4"/>
  <c r="P114" i="4" s="1"/>
  <c r="U34" i="5"/>
  <c r="T40" i="15"/>
  <c r="U22" i="16"/>
  <c r="T22" i="16"/>
  <c r="U45" i="16"/>
  <c r="T45" i="16"/>
  <c r="U16" i="17"/>
  <c r="T16" i="17"/>
  <c r="R17" i="18"/>
  <c r="U67" i="20"/>
  <c r="T67" i="20"/>
  <c r="T28" i="22"/>
  <c r="U28" i="22"/>
  <c r="S35" i="22"/>
  <c r="T72" i="23"/>
  <c r="U72" i="23"/>
  <c r="U23" i="24"/>
  <c r="T23" i="24"/>
  <c r="U72" i="27"/>
  <c r="T72" i="27"/>
  <c r="R74" i="27"/>
  <c r="Q87" i="27"/>
  <c r="T45" i="7"/>
  <c r="U28" i="8"/>
  <c r="T28" i="8"/>
  <c r="S35" i="8"/>
  <c r="Q35" i="8"/>
  <c r="U44" i="8"/>
  <c r="T44" i="8"/>
  <c r="U23" i="18"/>
  <c r="T23" i="18"/>
  <c r="U93" i="23"/>
  <c r="U11" i="26"/>
  <c r="T11" i="26"/>
  <c r="Q87" i="1"/>
  <c r="Q114" i="1" s="1"/>
  <c r="R35" i="8"/>
  <c r="U41" i="11"/>
  <c r="T41" i="11"/>
  <c r="R17" i="1"/>
  <c r="U65" i="1"/>
  <c r="Q73" i="3"/>
  <c r="T51" i="5"/>
  <c r="U12" i="7"/>
  <c r="T12" i="7"/>
  <c r="U93" i="6"/>
  <c r="T93" i="6"/>
  <c r="Q74" i="10"/>
  <c r="S74" i="10"/>
  <c r="T90" i="11"/>
  <c r="U90" i="11"/>
  <c r="U45" i="13"/>
  <c r="T45" i="13"/>
  <c r="T65" i="13"/>
  <c r="U65" i="13"/>
  <c r="T28" i="15"/>
  <c r="U28" i="15"/>
  <c r="U58" i="17"/>
  <c r="T58" i="17"/>
  <c r="T25" i="18"/>
  <c r="U25" i="18"/>
  <c r="U47" i="22"/>
  <c r="T47" i="22"/>
  <c r="U45" i="25"/>
  <c r="T45" i="25"/>
  <c r="S69" i="1"/>
  <c r="S74" i="3"/>
  <c r="Q42" i="4"/>
  <c r="Q87" i="8"/>
  <c r="U58" i="9"/>
  <c r="T58" i="9"/>
  <c r="U16" i="1"/>
  <c r="P35" i="1"/>
  <c r="E17" i="2"/>
  <c r="T19" i="4"/>
  <c r="T46" i="4"/>
  <c r="T57" i="4"/>
  <c r="U23" i="5"/>
  <c r="T23" i="5"/>
  <c r="U50" i="6"/>
  <c r="S73" i="7"/>
  <c r="U57" i="8"/>
  <c r="Q74" i="8"/>
  <c r="E35" i="9"/>
  <c r="T46" i="9"/>
  <c r="U66" i="9"/>
  <c r="U41" i="10"/>
  <c r="T41" i="10"/>
  <c r="S73" i="11"/>
  <c r="T15" i="14"/>
  <c r="U9" i="15"/>
  <c r="T9" i="15"/>
  <c r="T12" i="17"/>
  <c r="U12" i="17"/>
  <c r="T13" i="18"/>
  <c r="T66" i="19"/>
  <c r="U23" i="23"/>
  <c r="T23" i="23"/>
  <c r="U30" i="23"/>
  <c r="T67" i="6"/>
  <c r="U67" i="6"/>
  <c r="P73" i="17"/>
  <c r="T94" i="17"/>
  <c r="U94" i="17"/>
  <c r="U63" i="19"/>
  <c r="T63" i="19"/>
  <c r="U54" i="23"/>
  <c r="T54" i="23"/>
  <c r="U66" i="27"/>
  <c r="T66" i="27"/>
  <c r="U41" i="15"/>
  <c r="T41" i="15"/>
  <c r="T47" i="17"/>
  <c r="U47" i="17"/>
  <c r="U89" i="21"/>
  <c r="T89" i="21"/>
  <c r="U90" i="2"/>
  <c r="T51" i="3"/>
  <c r="T109" i="19"/>
  <c r="U109" i="19"/>
  <c r="U52" i="2"/>
  <c r="U25" i="6"/>
  <c r="T25" i="6"/>
  <c r="U14" i="10"/>
  <c r="Q42" i="1"/>
  <c r="Q35" i="1"/>
  <c r="U10" i="2"/>
  <c r="S74" i="4"/>
  <c r="Q74" i="5"/>
  <c r="U95" i="11"/>
  <c r="T95" i="11"/>
  <c r="S74" i="13"/>
  <c r="T12" i="14"/>
  <c r="U12" i="14"/>
  <c r="E17" i="1"/>
  <c r="R35" i="1"/>
  <c r="T40" i="1"/>
  <c r="P73" i="2"/>
  <c r="U89" i="2"/>
  <c r="U12" i="4"/>
  <c r="U16" i="5"/>
  <c r="T16" i="5"/>
  <c r="U12" i="6"/>
  <c r="T12" i="6"/>
  <c r="P73" i="6"/>
  <c r="P17" i="7"/>
  <c r="U88" i="8"/>
  <c r="U54" i="9"/>
  <c r="T37" i="10"/>
  <c r="Q68" i="12"/>
  <c r="T10" i="13"/>
  <c r="U47" i="19"/>
  <c r="U58" i="19"/>
  <c r="E42" i="8"/>
  <c r="E17" i="9"/>
  <c r="S17" i="10"/>
  <c r="Q35" i="11"/>
  <c r="E68" i="12"/>
  <c r="P17" i="16"/>
  <c r="R87" i="16"/>
  <c r="U93" i="17"/>
  <c r="T93" i="17"/>
  <c r="R42" i="18"/>
  <c r="E32" i="19"/>
  <c r="R17" i="20"/>
  <c r="S35" i="20"/>
  <c r="S68" i="20"/>
  <c r="S74" i="20"/>
  <c r="E42" i="22"/>
  <c r="E73" i="23"/>
  <c r="U12" i="24"/>
  <c r="T12" i="24"/>
  <c r="T38" i="24"/>
  <c r="P32" i="25"/>
  <c r="T71" i="25"/>
  <c r="S17" i="26"/>
  <c r="U49" i="28"/>
  <c r="I114" i="24"/>
  <c r="C114" i="21"/>
  <c r="T112" i="20"/>
  <c r="U112" i="20"/>
  <c r="K114" i="14"/>
  <c r="U112" i="12"/>
  <c r="T112" i="12"/>
  <c r="C114" i="11"/>
  <c r="O115" i="6"/>
  <c r="D115" i="18"/>
  <c r="D114" i="18"/>
  <c r="T101" i="13"/>
  <c r="U101" i="13"/>
  <c r="N114" i="22"/>
  <c r="N115" i="22"/>
  <c r="S74" i="19"/>
  <c r="S17" i="20"/>
  <c r="E32" i="22"/>
  <c r="R35" i="22"/>
  <c r="E82" i="2"/>
  <c r="T102" i="27"/>
  <c r="U102" i="27"/>
  <c r="E35" i="24"/>
  <c r="T37" i="26"/>
  <c r="S74" i="27"/>
  <c r="Q73" i="28"/>
  <c r="U109" i="27"/>
  <c r="T109" i="27"/>
  <c r="N114" i="15"/>
  <c r="N115" i="15"/>
  <c r="E26" i="20"/>
  <c r="T41" i="20"/>
  <c r="U41" i="20"/>
  <c r="U64" i="23"/>
  <c r="T64" i="23"/>
  <c r="T41" i="26"/>
  <c r="U41" i="26"/>
  <c r="U111" i="5"/>
  <c r="T111" i="5"/>
  <c r="T21" i="22"/>
  <c r="T93" i="22"/>
  <c r="E35" i="23"/>
  <c r="T53" i="23"/>
  <c r="U53" i="23"/>
  <c r="T53" i="25"/>
  <c r="P74" i="25"/>
  <c r="Q87" i="25"/>
  <c r="E32" i="27"/>
  <c r="E55" i="27"/>
  <c r="U58" i="27"/>
  <c r="S35" i="28"/>
  <c r="S75" i="28"/>
  <c r="U95" i="28"/>
  <c r="T95" i="28"/>
  <c r="T110" i="11"/>
  <c r="U100" i="9"/>
  <c r="T100" i="9"/>
  <c r="T104" i="5"/>
  <c r="U104" i="5"/>
  <c r="P73" i="16"/>
  <c r="Q73" i="17"/>
  <c r="U24" i="23"/>
  <c r="T24" i="23"/>
  <c r="S26" i="25"/>
  <c r="Q26" i="25"/>
  <c r="T54" i="25"/>
  <c r="U54" i="25"/>
  <c r="T34" i="26"/>
  <c r="U34" i="26"/>
  <c r="T100" i="4"/>
  <c r="U103" i="2"/>
  <c r="R35" i="4"/>
  <c r="P74" i="4"/>
  <c r="Q74" i="6"/>
  <c r="R74" i="8"/>
  <c r="U11" i="9"/>
  <c r="S74" i="9"/>
  <c r="R87" i="9"/>
  <c r="E26" i="13"/>
  <c r="R73" i="13"/>
  <c r="Q73" i="16"/>
  <c r="T37" i="18"/>
  <c r="P74" i="18"/>
  <c r="Q74" i="19"/>
  <c r="U12" i="21"/>
  <c r="T46" i="21"/>
  <c r="R74" i="21"/>
  <c r="T91" i="21"/>
  <c r="S69" i="22"/>
  <c r="U13" i="24"/>
  <c r="S35" i="24"/>
  <c r="P73" i="24"/>
  <c r="T19" i="25"/>
  <c r="E42" i="25"/>
  <c r="R74" i="25"/>
  <c r="U96" i="25"/>
  <c r="T96" i="25"/>
  <c r="U37" i="26"/>
  <c r="S74" i="26"/>
  <c r="U93" i="26"/>
  <c r="T93" i="26"/>
  <c r="R69" i="27"/>
  <c r="U92" i="27"/>
  <c r="U12" i="28"/>
  <c r="E17" i="28"/>
  <c r="E82" i="11"/>
  <c r="T11" i="9"/>
  <c r="U15" i="9"/>
  <c r="T34" i="10"/>
  <c r="R17" i="12"/>
  <c r="P35" i="12"/>
  <c r="R74" i="12"/>
  <c r="Q73" i="13"/>
  <c r="T71" i="14"/>
  <c r="Q17" i="15"/>
  <c r="P73" i="15"/>
  <c r="R73" i="16"/>
  <c r="P73" i="19"/>
  <c r="E75" i="19"/>
  <c r="E35" i="21"/>
  <c r="U46" i="21"/>
  <c r="S74" i="21"/>
  <c r="R35" i="24"/>
  <c r="Q73" i="24"/>
  <c r="T38" i="25"/>
  <c r="Q26" i="26"/>
  <c r="Q35" i="27"/>
  <c r="I114" i="25"/>
  <c r="K114" i="23"/>
  <c r="T104" i="23"/>
  <c r="U104" i="23"/>
  <c r="B114" i="22"/>
  <c r="U111" i="19"/>
  <c r="T108" i="12"/>
  <c r="T103" i="10"/>
  <c r="U103" i="10"/>
  <c r="N114" i="23"/>
  <c r="N115" i="23"/>
  <c r="U23" i="21"/>
  <c r="U14" i="22"/>
  <c r="U13" i="23"/>
  <c r="U20" i="23"/>
  <c r="P35" i="23"/>
  <c r="U90" i="23"/>
  <c r="T10" i="24"/>
  <c r="P17" i="24"/>
  <c r="T51" i="24"/>
  <c r="U66" i="25"/>
  <c r="T89" i="25"/>
  <c r="U89" i="25"/>
  <c r="T19" i="26"/>
  <c r="U51" i="27"/>
  <c r="T89" i="27"/>
  <c r="U51" i="28"/>
  <c r="U31" i="25"/>
  <c r="T31" i="25"/>
  <c r="E73" i="26"/>
  <c r="T110" i="15"/>
  <c r="U98" i="8"/>
  <c r="E73" i="6"/>
  <c r="E73" i="10"/>
  <c r="E74" i="11"/>
  <c r="T12" i="13"/>
  <c r="U12" i="13"/>
  <c r="Q26" i="13"/>
  <c r="E35" i="14"/>
  <c r="T37" i="15"/>
  <c r="T93" i="15"/>
  <c r="T37" i="16"/>
  <c r="T91" i="17"/>
  <c r="T22" i="18"/>
  <c r="T34" i="18"/>
  <c r="T41" i="18"/>
  <c r="T92" i="18"/>
  <c r="T41" i="19"/>
  <c r="T30" i="20"/>
  <c r="T90" i="20"/>
  <c r="E32" i="21"/>
  <c r="S42" i="21"/>
  <c r="T54" i="21"/>
  <c r="T11" i="22"/>
  <c r="T71" i="23"/>
  <c r="E74" i="23"/>
  <c r="E17" i="25"/>
  <c r="U58" i="25"/>
  <c r="S73" i="27"/>
  <c r="Q17" i="28"/>
  <c r="B114" i="26"/>
  <c r="L114" i="25"/>
  <c r="R114" i="25" s="1"/>
  <c r="G114" i="18"/>
  <c r="M114" i="13"/>
  <c r="S114" i="13" s="1"/>
  <c r="T99" i="8"/>
  <c r="U99" i="8"/>
  <c r="R17" i="8"/>
  <c r="E55" i="12"/>
  <c r="E73" i="12"/>
  <c r="Q68" i="14"/>
  <c r="P35" i="21"/>
  <c r="R35" i="21"/>
  <c r="T50" i="21"/>
  <c r="E73" i="21"/>
  <c r="T22" i="22"/>
  <c r="T94" i="22"/>
  <c r="T40" i="24"/>
  <c r="U46" i="25"/>
  <c r="U12" i="26"/>
  <c r="T104" i="25"/>
  <c r="T99" i="16"/>
  <c r="U99" i="16"/>
  <c r="T101" i="14"/>
  <c r="U99" i="11"/>
  <c r="T106" i="11"/>
  <c r="U107" i="6"/>
  <c r="U105" i="2"/>
  <c r="P73" i="9"/>
  <c r="R42" i="10"/>
  <c r="R73" i="10"/>
  <c r="E35" i="11"/>
  <c r="P74" i="11"/>
  <c r="U34" i="15"/>
  <c r="T38" i="16"/>
  <c r="E74" i="16"/>
  <c r="R35" i="17"/>
  <c r="U16" i="20"/>
  <c r="E35" i="20"/>
  <c r="T65" i="20"/>
  <c r="E74" i="20"/>
  <c r="R17" i="21"/>
  <c r="U92" i="21"/>
  <c r="T60" i="22"/>
  <c r="Q32" i="24"/>
  <c r="T37" i="24"/>
  <c r="U90" i="24"/>
  <c r="T20" i="25"/>
  <c r="U31" i="26"/>
  <c r="Q17" i="27"/>
  <c r="T22" i="27"/>
  <c r="T40" i="28"/>
  <c r="F114" i="28"/>
  <c r="F114" i="26"/>
  <c r="C114" i="24"/>
  <c r="I114" i="20"/>
  <c r="J114" i="18"/>
  <c r="F114" i="14"/>
  <c r="G114" i="9"/>
  <c r="U102" i="9"/>
  <c r="U106" i="8"/>
  <c r="J114" i="4"/>
  <c r="U66" i="11"/>
  <c r="T66" i="11"/>
  <c r="P35" i="14"/>
  <c r="P26" i="15"/>
  <c r="T26" i="15" s="1"/>
  <c r="U10" i="16"/>
  <c r="U38" i="16"/>
  <c r="S17" i="17"/>
  <c r="S42" i="20"/>
  <c r="S17" i="21"/>
  <c r="U59" i="21"/>
  <c r="T59" i="21"/>
  <c r="Q17" i="23"/>
  <c r="U22" i="24"/>
  <c r="T53" i="24"/>
  <c r="U53" i="24"/>
  <c r="R73" i="24"/>
  <c r="T94" i="24"/>
  <c r="Q73" i="25"/>
  <c r="R17" i="27"/>
  <c r="T29" i="27"/>
  <c r="T44" i="27"/>
  <c r="U60" i="28"/>
  <c r="Q74" i="28"/>
  <c r="G114" i="28"/>
  <c r="T112" i="25"/>
  <c r="F114" i="17"/>
  <c r="U110" i="12"/>
  <c r="B114" i="6"/>
  <c r="N114" i="5"/>
  <c r="K114" i="4"/>
  <c r="T94" i="5"/>
  <c r="R17" i="6"/>
  <c r="T21" i="6"/>
  <c r="T40" i="6"/>
  <c r="U89" i="6"/>
  <c r="P26" i="8"/>
  <c r="Q73" i="8"/>
  <c r="T93" i="10"/>
  <c r="U16" i="11"/>
  <c r="T23" i="11"/>
  <c r="S87" i="11"/>
  <c r="Q32" i="12"/>
  <c r="T89" i="12"/>
  <c r="P17" i="14"/>
  <c r="T15" i="15"/>
  <c r="E42" i="15"/>
  <c r="R73" i="15"/>
  <c r="T10" i="16"/>
  <c r="T13" i="16"/>
  <c r="U20" i="18"/>
  <c r="T20" i="18"/>
  <c r="P42" i="19"/>
  <c r="Q68" i="19"/>
  <c r="R73" i="19"/>
  <c r="T10" i="20"/>
  <c r="U47" i="21"/>
  <c r="E75" i="21"/>
  <c r="T95" i="23"/>
  <c r="U37" i="24"/>
  <c r="P35" i="26"/>
  <c r="S17" i="27"/>
  <c r="E26" i="27"/>
  <c r="T45" i="27"/>
  <c r="U45" i="27"/>
  <c r="H114" i="28"/>
  <c r="U99" i="27"/>
  <c r="H114" i="26"/>
  <c r="T109" i="26"/>
  <c r="F114" i="24"/>
  <c r="K114" i="20"/>
  <c r="H114" i="14"/>
  <c r="I114" i="9"/>
  <c r="T39" i="21"/>
  <c r="T91" i="26"/>
  <c r="U91" i="26"/>
  <c r="G114" i="24"/>
  <c r="D114" i="23"/>
  <c r="M114" i="18"/>
  <c r="S114" i="18" s="1"/>
  <c r="S97" i="18"/>
  <c r="I114" i="14"/>
  <c r="T101" i="11"/>
  <c r="U101" i="11"/>
  <c r="J114" i="9"/>
  <c r="M114" i="4"/>
  <c r="S114" i="4" s="1"/>
  <c r="S17" i="6"/>
  <c r="R73" i="6"/>
  <c r="R35" i="7"/>
  <c r="U54" i="7"/>
  <c r="S87" i="7"/>
  <c r="T41" i="8"/>
  <c r="R73" i="8"/>
  <c r="U12" i="9"/>
  <c r="T16" i="9"/>
  <c r="T9" i="10"/>
  <c r="U72" i="11"/>
  <c r="T88" i="11"/>
  <c r="U23" i="13"/>
  <c r="T46" i="14"/>
  <c r="T72" i="14"/>
  <c r="T71" i="15"/>
  <c r="T94" i="15"/>
  <c r="T20" i="16"/>
  <c r="T49" i="16"/>
  <c r="T65" i="16"/>
  <c r="T10" i="17"/>
  <c r="R35" i="23"/>
  <c r="R17" i="24"/>
  <c r="R42" i="1"/>
  <c r="Q61" i="2"/>
  <c r="T38" i="3"/>
  <c r="E26" i="4"/>
  <c r="U26" i="4" s="1"/>
  <c r="R73" i="4"/>
  <c r="S73" i="6"/>
  <c r="R17" i="10"/>
  <c r="S35" i="10"/>
  <c r="E32" i="11"/>
  <c r="R35" i="11"/>
  <c r="E35" i="13"/>
  <c r="S35" i="14"/>
  <c r="S74" i="14"/>
  <c r="R87" i="14"/>
  <c r="U23" i="15"/>
  <c r="E74" i="15"/>
  <c r="Q42" i="16"/>
  <c r="P74" i="16"/>
  <c r="R32" i="17"/>
  <c r="U9" i="18"/>
  <c r="T9" i="18"/>
  <c r="P35" i="19"/>
  <c r="U54" i="19"/>
  <c r="E32" i="20"/>
  <c r="P35" i="20"/>
  <c r="P74" i="20"/>
  <c r="Q87" i="20"/>
  <c r="T40" i="21"/>
  <c r="U40" i="21"/>
  <c r="Q74" i="22"/>
  <c r="E26" i="23"/>
  <c r="Q74" i="23"/>
  <c r="E42" i="24"/>
  <c r="R35" i="26"/>
  <c r="T11" i="27"/>
  <c r="U11" i="27"/>
  <c r="J114" i="28"/>
  <c r="J114" i="26"/>
  <c r="H114" i="24"/>
  <c r="M114" i="23"/>
  <c r="S114" i="23" s="1"/>
  <c r="B114" i="21"/>
  <c r="U104" i="20"/>
  <c r="M114" i="12"/>
  <c r="S114" i="12" s="1"/>
  <c r="S97" i="12"/>
  <c r="K114" i="9"/>
  <c r="S97" i="4"/>
  <c r="P68" i="19"/>
  <c r="T38" i="20"/>
  <c r="E68" i="20"/>
  <c r="Q73" i="20"/>
  <c r="S35" i="25"/>
  <c r="R73" i="25"/>
  <c r="U38" i="26"/>
  <c r="R74" i="26"/>
  <c r="U15" i="27"/>
  <c r="U72" i="28"/>
  <c r="P74" i="28"/>
  <c r="C114" i="28"/>
  <c r="C114" i="16"/>
  <c r="J114" i="13"/>
  <c r="G114" i="11"/>
  <c r="B114" i="9"/>
  <c r="H114" i="6"/>
  <c r="C114" i="2"/>
  <c r="O114" i="3"/>
  <c r="E61" i="25"/>
  <c r="R73" i="26"/>
  <c r="E73" i="27"/>
  <c r="R35" i="28"/>
  <c r="P42" i="28"/>
  <c r="R73" i="28"/>
  <c r="J114" i="21"/>
  <c r="O115" i="18"/>
  <c r="J114" i="14"/>
  <c r="G114" i="12"/>
  <c r="L114" i="9"/>
  <c r="R114" i="9" s="1"/>
  <c r="G114" i="7"/>
  <c r="F114" i="5"/>
  <c r="N115" i="4"/>
  <c r="M114" i="5"/>
  <c r="S114" i="5" s="1"/>
  <c r="H114" i="3"/>
  <c r="S73" i="19"/>
  <c r="R55" i="21"/>
  <c r="Q42" i="25"/>
  <c r="E73" i="25"/>
  <c r="T34" i="27"/>
  <c r="U10" i="28"/>
  <c r="J114" i="1"/>
  <c r="H114" i="27"/>
  <c r="K114" i="24"/>
  <c r="K114" i="15"/>
  <c r="F114" i="13"/>
  <c r="B114" i="11"/>
  <c r="H114" i="8"/>
  <c r="C114" i="6"/>
  <c r="B114" i="4"/>
  <c r="J114" i="3"/>
  <c r="I114" i="8"/>
  <c r="D114" i="6"/>
  <c r="C114" i="4"/>
  <c r="K114" i="3"/>
  <c r="M114" i="24"/>
  <c r="S114" i="24" s="1"/>
  <c r="H114" i="13"/>
  <c r="D114" i="11"/>
  <c r="J114" i="8"/>
  <c r="F114" i="6"/>
  <c r="Q73" i="12"/>
  <c r="R17" i="15"/>
  <c r="S32" i="15"/>
  <c r="E68" i="17"/>
  <c r="R35" i="18"/>
  <c r="R73" i="20"/>
  <c r="S73" i="21"/>
  <c r="E61" i="22"/>
  <c r="S17" i="23"/>
  <c r="Q17" i="25"/>
  <c r="T38" i="26"/>
  <c r="T34" i="28"/>
  <c r="B114" i="28"/>
  <c r="C114" i="25"/>
  <c r="C114" i="23"/>
  <c r="T108" i="18"/>
  <c r="B114" i="16"/>
  <c r="I114" i="13"/>
  <c r="F114" i="11"/>
  <c r="K114" i="8"/>
  <c r="G114" i="6"/>
  <c r="F114" i="4"/>
  <c r="Q68" i="28"/>
  <c r="T64" i="28"/>
  <c r="T63" i="28"/>
  <c r="E68" i="28"/>
  <c r="E69" i="28"/>
  <c r="E61" i="28"/>
  <c r="T48" i="28"/>
  <c r="R42" i="28"/>
  <c r="Q42" i="28"/>
  <c r="S42" i="28"/>
  <c r="P26" i="28"/>
  <c r="R26" i="28"/>
  <c r="Q26" i="28"/>
  <c r="S26" i="28"/>
  <c r="E75" i="28"/>
  <c r="P75" i="28"/>
  <c r="P69" i="28"/>
  <c r="P55" i="28"/>
  <c r="Q55" i="28"/>
  <c r="Q69" i="28"/>
  <c r="P61" i="28"/>
  <c r="R61" i="28"/>
  <c r="T102" i="28"/>
  <c r="T104" i="28"/>
  <c r="T57" i="27"/>
  <c r="E61" i="27"/>
  <c r="P61" i="27"/>
  <c r="U50" i="27"/>
  <c r="P55" i="27"/>
  <c r="E42" i="27"/>
  <c r="U39" i="27"/>
  <c r="P42" i="27"/>
  <c r="S42" i="27"/>
  <c r="T28" i="27"/>
  <c r="T25" i="27"/>
  <c r="Q26" i="27"/>
  <c r="T24" i="27"/>
  <c r="E69" i="27"/>
  <c r="R55" i="27"/>
  <c r="S69" i="27"/>
  <c r="T59" i="27"/>
  <c r="E75" i="27"/>
  <c r="R61" i="27"/>
  <c r="R75" i="27"/>
  <c r="Q75" i="27"/>
  <c r="U112" i="27"/>
  <c r="T101" i="27"/>
  <c r="U110" i="27"/>
  <c r="T64" i="26"/>
  <c r="E61" i="26"/>
  <c r="T58" i="26"/>
  <c r="P61" i="26"/>
  <c r="E75" i="26"/>
  <c r="T51" i="26"/>
  <c r="T50" i="26"/>
  <c r="E55" i="26"/>
  <c r="T47" i="26"/>
  <c r="Q55" i="26"/>
  <c r="E42" i="26"/>
  <c r="P42" i="26"/>
  <c r="R42" i="26"/>
  <c r="P75" i="26"/>
  <c r="P32" i="26"/>
  <c r="R32" i="26"/>
  <c r="P26" i="26"/>
  <c r="S26" i="26"/>
  <c r="E69" i="26"/>
  <c r="S55" i="26"/>
  <c r="T49" i="26"/>
  <c r="R61" i="26"/>
  <c r="Q61" i="26"/>
  <c r="Q69" i="26"/>
  <c r="R75" i="26"/>
  <c r="S69" i="26"/>
  <c r="T99" i="26"/>
  <c r="T101" i="26"/>
  <c r="R97" i="26"/>
  <c r="Q68" i="25"/>
  <c r="T65" i="25"/>
  <c r="S68" i="25"/>
  <c r="U57" i="25"/>
  <c r="Q61" i="25"/>
  <c r="T50" i="25"/>
  <c r="E55" i="25"/>
  <c r="T47" i="25"/>
  <c r="P55" i="25"/>
  <c r="S42" i="25"/>
  <c r="T39" i="25"/>
  <c r="E26" i="25"/>
  <c r="U49" i="25"/>
  <c r="E69" i="25"/>
  <c r="R55" i="25"/>
  <c r="E75" i="25"/>
  <c r="P69" i="25"/>
  <c r="T59" i="25"/>
  <c r="S61" i="25"/>
  <c r="R69" i="25"/>
  <c r="R75" i="25"/>
  <c r="S75" i="25"/>
  <c r="T98" i="25"/>
  <c r="T106" i="25"/>
  <c r="E82" i="25"/>
  <c r="U64" i="24"/>
  <c r="P68" i="24"/>
  <c r="R68" i="24"/>
  <c r="T63" i="24"/>
  <c r="Q68" i="24"/>
  <c r="U52" i="24"/>
  <c r="Q55" i="24"/>
  <c r="T48" i="24"/>
  <c r="R75" i="24"/>
  <c r="E55" i="24"/>
  <c r="U44" i="24"/>
  <c r="S42" i="24"/>
  <c r="T29" i="24"/>
  <c r="U25" i="24"/>
  <c r="E26" i="24"/>
  <c r="Q26" i="24"/>
  <c r="P55" i="24"/>
  <c r="Q75" i="24"/>
  <c r="E69" i="24"/>
  <c r="U59" i="24"/>
  <c r="Q61" i="24"/>
  <c r="E75" i="24"/>
  <c r="S75" i="24"/>
  <c r="L114" i="24"/>
  <c r="R114" i="24" s="1"/>
  <c r="T102" i="24"/>
  <c r="T98" i="24"/>
  <c r="U100" i="24"/>
  <c r="T112" i="24"/>
  <c r="T65" i="23"/>
  <c r="E68" i="23"/>
  <c r="E61" i="23"/>
  <c r="T61" i="23" s="1"/>
  <c r="S75" i="23"/>
  <c r="E42" i="23"/>
  <c r="E32" i="23"/>
  <c r="E75" i="23"/>
  <c r="E69" i="23"/>
  <c r="Q69" i="23"/>
  <c r="T49" i="23"/>
  <c r="E55" i="23"/>
  <c r="S69" i="23"/>
  <c r="P75" i="23"/>
  <c r="R75" i="23"/>
  <c r="P69" i="23"/>
  <c r="R69" i="23"/>
  <c r="T110" i="23"/>
  <c r="T112" i="23"/>
  <c r="T64" i="22"/>
  <c r="E68" i="22"/>
  <c r="T58" i="22"/>
  <c r="U57" i="22"/>
  <c r="E55" i="22"/>
  <c r="T48" i="22"/>
  <c r="T44" i="22"/>
  <c r="R42" i="22"/>
  <c r="R26" i="22"/>
  <c r="Q26" i="22"/>
  <c r="S26" i="22"/>
  <c r="U25" i="22"/>
  <c r="E26" i="22"/>
  <c r="Q75" i="22"/>
  <c r="P75" i="22"/>
  <c r="R69" i="22"/>
  <c r="S75" i="22"/>
  <c r="E69" i="22"/>
  <c r="R75" i="22"/>
  <c r="E75" i="22"/>
  <c r="T107" i="22"/>
  <c r="T109" i="22"/>
  <c r="S69" i="21"/>
  <c r="R75" i="21"/>
  <c r="T57" i="21"/>
  <c r="T48" i="21"/>
  <c r="R42" i="21"/>
  <c r="E42" i="21"/>
  <c r="E69" i="21"/>
  <c r="P32" i="21"/>
  <c r="R32" i="21"/>
  <c r="T29" i="21"/>
  <c r="E26" i="21"/>
  <c r="S55" i="21"/>
  <c r="Q61" i="21"/>
  <c r="S61" i="21"/>
  <c r="R69" i="21"/>
  <c r="S75" i="21"/>
  <c r="E61" i="21"/>
  <c r="U107" i="21"/>
  <c r="T64" i="20"/>
  <c r="E61" i="20"/>
  <c r="T57" i="20"/>
  <c r="T52" i="20"/>
  <c r="T48" i="20"/>
  <c r="T47" i="20"/>
  <c r="P55" i="20"/>
  <c r="R42" i="20"/>
  <c r="P32" i="20"/>
  <c r="Q32" i="20"/>
  <c r="S75" i="20"/>
  <c r="E75" i="20"/>
  <c r="T28" i="20"/>
  <c r="E69" i="20"/>
  <c r="S55" i="20"/>
  <c r="R55" i="20"/>
  <c r="E55" i="20"/>
  <c r="U49" i="20"/>
  <c r="P69" i="20"/>
  <c r="T69" i="20" s="1"/>
  <c r="S69" i="20"/>
  <c r="U60" i="20"/>
  <c r="R69" i="20"/>
  <c r="R75" i="20"/>
  <c r="M114" i="20"/>
  <c r="S114" i="20" s="1"/>
  <c r="T98" i="20"/>
  <c r="T64" i="19"/>
  <c r="R68" i="19"/>
  <c r="S68" i="19"/>
  <c r="T50" i="19"/>
  <c r="P55" i="19"/>
  <c r="T44" i="19"/>
  <c r="Q55" i="19"/>
  <c r="S69" i="19"/>
  <c r="R42" i="19"/>
  <c r="E42" i="19"/>
  <c r="R69" i="19"/>
  <c r="T29" i="19"/>
  <c r="P32" i="19"/>
  <c r="R32" i="19"/>
  <c r="T28" i="19"/>
  <c r="Q32" i="19"/>
  <c r="S32" i="19"/>
  <c r="Q26" i="19"/>
  <c r="E26" i="19"/>
  <c r="R55" i="19"/>
  <c r="E55" i="19"/>
  <c r="P69" i="19"/>
  <c r="E61" i="19"/>
  <c r="R75" i="19"/>
  <c r="E69" i="19"/>
  <c r="Q75" i="19"/>
  <c r="U75" i="19" s="1"/>
  <c r="S75" i="19"/>
  <c r="T103" i="19"/>
  <c r="U65" i="18"/>
  <c r="Q68" i="18"/>
  <c r="T64" i="18"/>
  <c r="E61" i="18"/>
  <c r="T51" i="18"/>
  <c r="T44" i="18"/>
  <c r="T39" i="18"/>
  <c r="E42" i="18"/>
  <c r="Q75" i="18"/>
  <c r="U28" i="18"/>
  <c r="E26" i="18"/>
  <c r="S75" i="18"/>
  <c r="Q55" i="18"/>
  <c r="S55" i="18"/>
  <c r="R69" i="18"/>
  <c r="E75" i="18"/>
  <c r="E69" i="18"/>
  <c r="R75" i="18"/>
  <c r="T59" i="18"/>
  <c r="L114" i="18"/>
  <c r="R114" i="18" s="1"/>
  <c r="E82" i="18"/>
  <c r="E75" i="17"/>
  <c r="R68" i="17"/>
  <c r="E61" i="17"/>
  <c r="S69" i="17"/>
  <c r="E55" i="17"/>
  <c r="R75" i="17"/>
  <c r="R55" i="17"/>
  <c r="Q42" i="17"/>
  <c r="S42" i="17"/>
  <c r="E32" i="17"/>
  <c r="P32" i="17"/>
  <c r="Q32" i="17"/>
  <c r="E69" i="17"/>
  <c r="R69" i="17"/>
  <c r="Q26" i="17"/>
  <c r="S75" i="17"/>
  <c r="S55" i="17"/>
  <c r="P61" i="17"/>
  <c r="R61" i="17"/>
  <c r="Q61" i="17"/>
  <c r="S61" i="17"/>
  <c r="U111" i="17"/>
  <c r="S97" i="17"/>
  <c r="U57" i="16"/>
  <c r="E61" i="16"/>
  <c r="U61" i="16" s="1"/>
  <c r="T58" i="16"/>
  <c r="T48" i="16"/>
  <c r="T44" i="16"/>
  <c r="E55" i="16"/>
  <c r="T28" i="16"/>
  <c r="U29" i="16"/>
  <c r="R69" i="16"/>
  <c r="R32" i="16"/>
  <c r="Q32" i="16"/>
  <c r="P26" i="16"/>
  <c r="R26" i="16"/>
  <c r="R75" i="16"/>
  <c r="S69" i="16"/>
  <c r="E69" i="16"/>
  <c r="E75" i="16"/>
  <c r="P75" i="16"/>
  <c r="T60" i="16"/>
  <c r="T110" i="16"/>
  <c r="P68" i="15"/>
  <c r="R68" i="15"/>
  <c r="Q68" i="15"/>
  <c r="E61" i="15"/>
  <c r="T52" i="15"/>
  <c r="T50" i="15"/>
  <c r="T48" i="15"/>
  <c r="T47" i="15"/>
  <c r="T44" i="15"/>
  <c r="T29" i="15"/>
  <c r="R26" i="15"/>
  <c r="T25" i="15"/>
  <c r="Q26" i="15"/>
  <c r="P55" i="15"/>
  <c r="T55" i="15" s="1"/>
  <c r="R55" i="15"/>
  <c r="Q55" i="15"/>
  <c r="S55" i="15"/>
  <c r="E55" i="15"/>
  <c r="S69" i="15"/>
  <c r="E75" i="15"/>
  <c r="E69" i="15"/>
  <c r="P75" i="15"/>
  <c r="P69" i="15"/>
  <c r="Q69" i="15"/>
  <c r="U99" i="15"/>
  <c r="T104" i="15"/>
  <c r="T102" i="15"/>
  <c r="E82" i="15"/>
  <c r="T63" i="14"/>
  <c r="P68" i="14"/>
  <c r="R68" i="14"/>
  <c r="T57" i="14"/>
  <c r="T52" i="14"/>
  <c r="E42" i="14"/>
  <c r="E69" i="14"/>
  <c r="E32" i="14"/>
  <c r="Q69" i="14"/>
  <c r="Q26" i="14"/>
  <c r="R75" i="14"/>
  <c r="E55" i="14"/>
  <c r="Q75" i="14"/>
  <c r="U75" i="14" s="1"/>
  <c r="R69" i="14"/>
  <c r="S75" i="14"/>
  <c r="S69" i="14"/>
  <c r="E75" i="14"/>
  <c r="R97" i="14"/>
  <c r="E68" i="13"/>
  <c r="E61" i="13"/>
  <c r="U61" i="13" s="1"/>
  <c r="U51" i="13"/>
  <c r="T48" i="13"/>
  <c r="T44" i="13"/>
  <c r="T39" i="13"/>
  <c r="S75" i="13"/>
  <c r="E32" i="13"/>
  <c r="S26" i="13"/>
  <c r="E69" i="13"/>
  <c r="P75" i="13"/>
  <c r="E75" i="13"/>
  <c r="R75" i="13"/>
  <c r="Q61" i="13"/>
  <c r="S61" i="13"/>
  <c r="P69" i="13"/>
  <c r="R69" i="13"/>
  <c r="U106" i="13"/>
  <c r="T111" i="13"/>
  <c r="U104" i="13"/>
  <c r="E82" i="13"/>
  <c r="T64" i="12"/>
  <c r="S68" i="12"/>
  <c r="E61" i="12"/>
  <c r="Q61" i="12"/>
  <c r="T58" i="12"/>
  <c r="S55" i="12"/>
  <c r="T47" i="12"/>
  <c r="R55" i="12"/>
  <c r="T44" i="12"/>
  <c r="E32" i="12"/>
  <c r="U32" i="12" s="1"/>
  <c r="P32" i="12"/>
  <c r="R32" i="12"/>
  <c r="P26" i="12"/>
  <c r="R26" i="12"/>
  <c r="T24" i="12"/>
  <c r="E75" i="12"/>
  <c r="Q55" i="12"/>
  <c r="P69" i="12"/>
  <c r="S61" i="12"/>
  <c r="Q69" i="12"/>
  <c r="R69" i="12"/>
  <c r="P75" i="12"/>
  <c r="T75" i="12" s="1"/>
  <c r="S69" i="12"/>
  <c r="S75" i="12"/>
  <c r="U60" i="12"/>
  <c r="E69" i="12"/>
  <c r="R75" i="12"/>
  <c r="E82" i="12"/>
  <c r="U63" i="11"/>
  <c r="T64" i="11"/>
  <c r="P68" i="11"/>
  <c r="R68" i="11"/>
  <c r="Q68" i="11"/>
  <c r="S68" i="11"/>
  <c r="U58" i="11"/>
  <c r="T57" i="11"/>
  <c r="U47" i="11"/>
  <c r="P42" i="11"/>
  <c r="T42" i="11" s="1"/>
  <c r="R42" i="11"/>
  <c r="Q26" i="11"/>
  <c r="Q69" i="11"/>
  <c r="U69" i="11" s="1"/>
  <c r="T24" i="11"/>
  <c r="P55" i="11"/>
  <c r="R55" i="11"/>
  <c r="E69" i="11"/>
  <c r="E55" i="11"/>
  <c r="P61" i="11"/>
  <c r="R61" i="11"/>
  <c r="P69" i="11"/>
  <c r="T69" i="11" s="1"/>
  <c r="S69" i="11"/>
  <c r="R69" i="11"/>
  <c r="R75" i="11"/>
  <c r="E61" i="11"/>
  <c r="S75" i="11"/>
  <c r="T109" i="11"/>
  <c r="E68" i="10"/>
  <c r="E61" i="10"/>
  <c r="U61" i="10" s="1"/>
  <c r="T52" i="10"/>
  <c r="T48" i="10"/>
  <c r="T44" i="10"/>
  <c r="U39" i="10"/>
  <c r="P42" i="10"/>
  <c r="S42" i="10"/>
  <c r="E42" i="10"/>
  <c r="Q26" i="10"/>
  <c r="S26" i="10"/>
  <c r="E69" i="10"/>
  <c r="E55" i="10"/>
  <c r="Q75" i="10"/>
  <c r="U75" i="10" s="1"/>
  <c r="Q69" i="10"/>
  <c r="U69" i="10" s="1"/>
  <c r="Q55" i="10"/>
  <c r="E75" i="10"/>
  <c r="R69" i="10"/>
  <c r="P75" i="10"/>
  <c r="T75" i="10" s="1"/>
  <c r="R75" i="10"/>
  <c r="S69" i="10"/>
  <c r="S75" i="10"/>
  <c r="Q61" i="10"/>
  <c r="T102" i="10"/>
  <c r="T98" i="10"/>
  <c r="E68" i="9"/>
  <c r="R75" i="9"/>
  <c r="U29" i="9"/>
  <c r="E32" i="9"/>
  <c r="R69" i="9"/>
  <c r="E69" i="9"/>
  <c r="E75" i="9"/>
  <c r="T59" i="9"/>
  <c r="S75" i="9"/>
  <c r="Q61" i="9"/>
  <c r="S61" i="9"/>
  <c r="T108" i="9"/>
  <c r="U110" i="9"/>
  <c r="U99" i="9"/>
  <c r="Q68" i="8"/>
  <c r="T64" i="8"/>
  <c r="T52" i="8"/>
  <c r="E55" i="8"/>
  <c r="T29" i="8"/>
  <c r="S32" i="8"/>
  <c r="E32" i="8"/>
  <c r="T32" i="8" s="1"/>
  <c r="T25" i="8"/>
  <c r="T24" i="8"/>
  <c r="R26" i="8"/>
  <c r="E26" i="8"/>
  <c r="Q55" i="8"/>
  <c r="R69" i="8"/>
  <c r="Q69" i="8"/>
  <c r="U69" i="8" s="1"/>
  <c r="P75" i="8"/>
  <c r="R75" i="8"/>
  <c r="E69" i="8"/>
  <c r="S97" i="8"/>
  <c r="T104" i="8"/>
  <c r="E82" i="8"/>
  <c r="T63" i="7"/>
  <c r="U64" i="7"/>
  <c r="T52" i="7"/>
  <c r="E55" i="7"/>
  <c r="Q55" i="7"/>
  <c r="T44" i="7"/>
  <c r="T28" i="7"/>
  <c r="S32" i="7"/>
  <c r="S75" i="7"/>
  <c r="P32" i="7"/>
  <c r="T32" i="7" s="1"/>
  <c r="R26" i="7"/>
  <c r="Q26" i="7"/>
  <c r="S26" i="7"/>
  <c r="R69" i="7"/>
  <c r="R75" i="7"/>
  <c r="S69" i="7"/>
  <c r="Q75" i="7"/>
  <c r="U75" i="7" s="1"/>
  <c r="U110" i="7"/>
  <c r="T102" i="7"/>
  <c r="U104" i="7"/>
  <c r="T109" i="7"/>
  <c r="E82" i="7"/>
  <c r="P68" i="6"/>
  <c r="R68" i="6"/>
  <c r="T63" i="6"/>
  <c r="E61" i="6"/>
  <c r="U47" i="6"/>
  <c r="Q55" i="6"/>
  <c r="E55" i="6"/>
  <c r="S75" i="6"/>
  <c r="E69" i="6"/>
  <c r="Q42" i="6"/>
  <c r="E42" i="6"/>
  <c r="R69" i="6"/>
  <c r="T28" i="6"/>
  <c r="Q32" i="6"/>
  <c r="Q69" i="6"/>
  <c r="U69" i="6" s="1"/>
  <c r="P75" i="6"/>
  <c r="T75" i="6" s="1"/>
  <c r="Q75" i="6"/>
  <c r="U75" i="6" s="1"/>
  <c r="P61" i="6"/>
  <c r="R61" i="6"/>
  <c r="E75" i="6"/>
  <c r="U98" i="6"/>
  <c r="U64" i="5"/>
  <c r="U65" i="5"/>
  <c r="T58" i="5"/>
  <c r="Q42" i="5"/>
  <c r="R69" i="5"/>
  <c r="U28" i="5"/>
  <c r="P32" i="5"/>
  <c r="R32" i="5"/>
  <c r="Q26" i="5"/>
  <c r="S26" i="5"/>
  <c r="P26" i="5"/>
  <c r="R26" i="5"/>
  <c r="T49" i="5"/>
  <c r="E55" i="5"/>
  <c r="E69" i="5"/>
  <c r="E75" i="5"/>
  <c r="P75" i="5"/>
  <c r="T75" i="5" s="1"/>
  <c r="P61" i="5"/>
  <c r="Q69" i="5"/>
  <c r="U69" i="5" s="1"/>
  <c r="Q75" i="5"/>
  <c r="U75" i="5" s="1"/>
  <c r="R75" i="5"/>
  <c r="S69" i="5"/>
  <c r="S75" i="5"/>
  <c r="T99" i="5"/>
  <c r="U106" i="5"/>
  <c r="U107" i="5"/>
  <c r="E82" i="5"/>
  <c r="P68" i="4"/>
  <c r="R68" i="4"/>
  <c r="Q68" i="4"/>
  <c r="S68" i="4"/>
  <c r="P55" i="4"/>
  <c r="Q55" i="4"/>
  <c r="U39" i="4"/>
  <c r="R42" i="4"/>
  <c r="S42" i="4"/>
  <c r="E42" i="4"/>
  <c r="E32" i="4"/>
  <c r="T29" i="4"/>
  <c r="S32" i="4"/>
  <c r="E69" i="4"/>
  <c r="E75" i="4"/>
  <c r="S69" i="4"/>
  <c r="R69" i="4"/>
  <c r="R55" i="4"/>
  <c r="P69" i="4"/>
  <c r="T69" i="4" s="1"/>
  <c r="T60" i="4"/>
  <c r="E61" i="4"/>
  <c r="U61" i="4" s="1"/>
  <c r="R75" i="4"/>
  <c r="P61" i="4"/>
  <c r="R61" i="4"/>
  <c r="S75" i="4"/>
  <c r="U102" i="4"/>
  <c r="T112" i="4"/>
  <c r="E68" i="3"/>
  <c r="T64" i="3"/>
  <c r="T63" i="3"/>
  <c r="T28" i="3"/>
  <c r="T25" i="3"/>
  <c r="Q26" i="3"/>
  <c r="S26" i="3"/>
  <c r="R69" i="3"/>
  <c r="U49" i="3"/>
  <c r="S69" i="3"/>
  <c r="R75" i="3"/>
  <c r="E69" i="3"/>
  <c r="S75" i="3"/>
  <c r="E75" i="3"/>
  <c r="U60" i="3"/>
  <c r="T105" i="3"/>
  <c r="U101" i="3"/>
  <c r="U108" i="3"/>
  <c r="U106" i="3"/>
  <c r="M114" i="3"/>
  <c r="S114" i="3" s="1"/>
  <c r="E82" i="3"/>
  <c r="P68" i="2"/>
  <c r="R68" i="2"/>
  <c r="E61" i="2"/>
  <c r="R69" i="2"/>
  <c r="T50" i="2"/>
  <c r="E55" i="2"/>
  <c r="U47" i="2"/>
  <c r="Q55" i="2"/>
  <c r="P55" i="2"/>
  <c r="E26" i="2"/>
  <c r="T26" i="2" s="1"/>
  <c r="Q26" i="2"/>
  <c r="R55" i="2"/>
  <c r="T49" i="2"/>
  <c r="E75" i="2"/>
  <c r="S69" i="2"/>
  <c r="Q75" i="2"/>
  <c r="P61" i="2"/>
  <c r="R61" i="2"/>
  <c r="T60" i="2"/>
  <c r="E69" i="2"/>
  <c r="R75" i="2"/>
  <c r="S75" i="2"/>
  <c r="U111" i="2"/>
  <c r="U64" i="1"/>
  <c r="E68" i="1"/>
  <c r="T58" i="1"/>
  <c r="U44" i="1"/>
  <c r="T39" i="1"/>
  <c r="S42" i="1"/>
  <c r="T29" i="1"/>
  <c r="P32" i="1"/>
  <c r="U28" i="1"/>
  <c r="Q32" i="1"/>
  <c r="E32" i="1"/>
  <c r="T32" i="1" s="1"/>
  <c r="U25" i="1"/>
  <c r="S26" i="1"/>
  <c r="P26" i="1"/>
  <c r="R69" i="1"/>
  <c r="S55" i="1"/>
  <c r="E55" i="1"/>
  <c r="Q61" i="1"/>
  <c r="T60" i="1"/>
  <c r="T59" i="1"/>
  <c r="R75" i="1"/>
  <c r="E61" i="1"/>
  <c r="T61" i="1" s="1"/>
  <c r="S75" i="1"/>
  <c r="T110" i="1"/>
  <c r="M114" i="1"/>
  <c r="S114" i="1" s="1"/>
  <c r="T102" i="1"/>
  <c r="T100" i="1"/>
  <c r="E82" i="1"/>
  <c r="U61" i="2"/>
  <c r="T61" i="2"/>
  <c r="T35" i="1"/>
  <c r="U35" i="1"/>
  <c r="T26" i="1"/>
  <c r="U26" i="1"/>
  <c r="U95" i="2"/>
  <c r="T95" i="2"/>
  <c r="U29" i="3"/>
  <c r="T29" i="3"/>
  <c r="U57" i="3"/>
  <c r="T57" i="3"/>
  <c r="U93" i="3"/>
  <c r="T93" i="3"/>
  <c r="U13" i="4"/>
  <c r="T13" i="4"/>
  <c r="U95" i="4"/>
  <c r="T95" i="4"/>
  <c r="U15" i="5"/>
  <c r="T15" i="5"/>
  <c r="U20" i="6"/>
  <c r="T20" i="6"/>
  <c r="U61" i="6"/>
  <c r="T61" i="6"/>
  <c r="P75" i="7"/>
  <c r="T75" i="7" s="1"/>
  <c r="U12" i="8"/>
  <c r="T12" i="8"/>
  <c r="U35" i="8"/>
  <c r="P68" i="8"/>
  <c r="U90" i="22"/>
  <c r="T90" i="22"/>
  <c r="U15" i="23"/>
  <c r="T15" i="23"/>
  <c r="U61" i="23"/>
  <c r="T17" i="1"/>
  <c r="U17" i="1"/>
  <c r="S17" i="1"/>
  <c r="U42" i="1"/>
  <c r="P42" i="1"/>
  <c r="T42" i="1" s="1"/>
  <c r="U46" i="1"/>
  <c r="T46" i="1"/>
  <c r="P61" i="1"/>
  <c r="T67" i="1"/>
  <c r="E69" i="1"/>
  <c r="T72" i="1"/>
  <c r="E74" i="1"/>
  <c r="R87" i="1"/>
  <c r="T25" i="2"/>
  <c r="S26" i="2"/>
  <c r="P35" i="2"/>
  <c r="U41" i="2"/>
  <c r="Q68" i="2"/>
  <c r="U74" i="2"/>
  <c r="T74" i="2"/>
  <c r="T73" i="2"/>
  <c r="U73" i="2"/>
  <c r="P75" i="2"/>
  <c r="T16" i="3"/>
  <c r="P61" i="3"/>
  <c r="T67" i="3"/>
  <c r="P75" i="3"/>
  <c r="T75" i="3" s="1"/>
  <c r="T38" i="4"/>
  <c r="P73" i="4"/>
  <c r="E35" i="6"/>
  <c r="U41" i="7"/>
  <c r="T41" i="7"/>
  <c r="U91" i="7"/>
  <c r="T91" i="7"/>
  <c r="U48" i="8"/>
  <c r="T48" i="8"/>
  <c r="E61" i="8"/>
  <c r="P73" i="8"/>
  <c r="S17" i="9"/>
  <c r="Q17" i="9"/>
  <c r="U38" i="11"/>
  <c r="T38" i="11"/>
  <c r="P75" i="14"/>
  <c r="U13" i="15"/>
  <c r="T13" i="15"/>
  <c r="E32" i="2"/>
  <c r="Q35" i="2"/>
  <c r="E42" i="2"/>
  <c r="U48" i="2"/>
  <c r="T48" i="2"/>
  <c r="U59" i="2"/>
  <c r="T59" i="2"/>
  <c r="P74" i="2"/>
  <c r="Q74" i="2"/>
  <c r="U22" i="3"/>
  <c r="T22" i="3"/>
  <c r="P35" i="3"/>
  <c r="E55" i="3"/>
  <c r="Q61" i="3"/>
  <c r="Q75" i="3"/>
  <c r="U75" i="3" s="1"/>
  <c r="P32" i="4"/>
  <c r="T61" i="4"/>
  <c r="Q73" i="4"/>
  <c r="P35" i="5"/>
  <c r="U31" i="6"/>
  <c r="T31" i="6"/>
  <c r="Q61" i="6"/>
  <c r="U11" i="7"/>
  <c r="T11" i="7"/>
  <c r="Q17" i="7"/>
  <c r="U26" i="11"/>
  <c r="T26" i="11"/>
  <c r="U94" i="12"/>
  <c r="T94" i="12"/>
  <c r="U14" i="13"/>
  <c r="T14" i="13"/>
  <c r="U28" i="13"/>
  <c r="T28" i="13"/>
  <c r="R26" i="1"/>
  <c r="T52" i="1"/>
  <c r="U24" i="2"/>
  <c r="U26" i="3"/>
  <c r="T26" i="3"/>
  <c r="U32" i="3"/>
  <c r="T32" i="3"/>
  <c r="P74" i="3"/>
  <c r="T90" i="3"/>
  <c r="T10" i="4"/>
  <c r="U64" i="4"/>
  <c r="T64" i="4"/>
  <c r="T26" i="5"/>
  <c r="U26" i="5"/>
  <c r="U46" i="5"/>
  <c r="T46" i="5"/>
  <c r="U54" i="5"/>
  <c r="T54" i="5"/>
  <c r="U66" i="5"/>
  <c r="T66" i="5"/>
  <c r="U59" i="6"/>
  <c r="T59" i="6"/>
  <c r="U91" i="6"/>
  <c r="T91" i="6"/>
  <c r="U57" i="7"/>
  <c r="T57" i="7"/>
  <c r="U20" i="8"/>
  <c r="T20" i="8"/>
  <c r="U34" i="8"/>
  <c r="T34" i="8"/>
  <c r="T12" i="1"/>
  <c r="T23" i="1"/>
  <c r="T45" i="1"/>
  <c r="U37" i="2"/>
  <c r="T37" i="2"/>
  <c r="U40" i="1"/>
  <c r="P55" i="1"/>
  <c r="T55" i="1" s="1"/>
  <c r="U68" i="1"/>
  <c r="T68" i="1"/>
  <c r="U63" i="1"/>
  <c r="P75" i="1"/>
  <c r="T75" i="1" s="1"/>
  <c r="U89" i="1"/>
  <c r="T89" i="1"/>
  <c r="Q73" i="2"/>
  <c r="U50" i="3"/>
  <c r="T50" i="3"/>
  <c r="P69" i="3"/>
  <c r="T69" i="3" s="1"/>
  <c r="Q74" i="3"/>
  <c r="U24" i="4"/>
  <c r="T24" i="4"/>
  <c r="P26" i="4"/>
  <c r="Q61" i="4"/>
  <c r="T26" i="6"/>
  <c r="U34" i="6"/>
  <c r="T34" i="6"/>
  <c r="P69" i="6"/>
  <c r="T69" i="6" s="1"/>
  <c r="R35" i="9"/>
  <c r="U38" i="9"/>
  <c r="T38" i="9"/>
  <c r="T61" i="10"/>
  <c r="Q68" i="1"/>
  <c r="U34" i="2"/>
  <c r="T34" i="2"/>
  <c r="T47" i="1"/>
  <c r="U54" i="1"/>
  <c r="T54" i="1"/>
  <c r="T66" i="2"/>
  <c r="U87" i="2"/>
  <c r="E87" i="2"/>
  <c r="E115" i="2" s="1"/>
  <c r="U115" i="2" s="1"/>
  <c r="T87" i="2"/>
  <c r="U88" i="2"/>
  <c r="T10" i="1"/>
  <c r="T21" i="1"/>
  <c r="T38" i="1"/>
  <c r="T51" i="1"/>
  <c r="T53" i="1"/>
  <c r="Q55" i="1"/>
  <c r="U55" i="1" s="1"/>
  <c r="P69" i="1"/>
  <c r="T69" i="1" s="1"/>
  <c r="P74" i="1"/>
  <c r="Q75" i="1"/>
  <c r="U75" i="1" s="1"/>
  <c r="P17" i="2"/>
  <c r="U20" i="2"/>
  <c r="T20" i="2"/>
  <c r="T29" i="2"/>
  <c r="U31" i="2"/>
  <c r="T31" i="2"/>
  <c r="E35" i="2"/>
  <c r="T38" i="2"/>
  <c r="T65" i="2"/>
  <c r="P87" i="2"/>
  <c r="T19" i="3"/>
  <c r="P42" i="3"/>
  <c r="Q42" i="3"/>
  <c r="U42" i="3" s="1"/>
  <c r="U46" i="3"/>
  <c r="T46" i="3"/>
  <c r="U54" i="3"/>
  <c r="T54" i="3"/>
  <c r="Q69" i="3"/>
  <c r="U69" i="3" s="1"/>
  <c r="R87" i="3"/>
  <c r="P17" i="4"/>
  <c r="P35" i="4"/>
  <c r="T35" i="4" s="1"/>
  <c r="U57" i="5"/>
  <c r="T57" i="5"/>
  <c r="U42" i="6"/>
  <c r="U37" i="6"/>
  <c r="T37" i="6"/>
  <c r="U22" i="7"/>
  <c r="T22" i="7"/>
  <c r="Q17" i="8"/>
  <c r="R35" i="10"/>
  <c r="P35" i="10"/>
  <c r="T35" i="10" s="1"/>
  <c r="S35" i="12"/>
  <c r="Q35" i="12"/>
  <c r="U35" i="12" s="1"/>
  <c r="P55" i="3"/>
  <c r="U74" i="3"/>
  <c r="T74" i="3"/>
  <c r="U73" i="3"/>
  <c r="T73" i="3"/>
  <c r="U71" i="3"/>
  <c r="T71" i="3"/>
  <c r="U32" i="4"/>
  <c r="T32" i="4"/>
  <c r="Q35" i="4"/>
  <c r="U35" i="4" s="1"/>
  <c r="U41" i="4"/>
  <c r="T41" i="4"/>
  <c r="P42" i="5"/>
  <c r="T42" i="5" s="1"/>
  <c r="U12" i="12"/>
  <c r="T12" i="12"/>
  <c r="Q115" i="1"/>
  <c r="U57" i="1"/>
  <c r="T57" i="1"/>
  <c r="Q69" i="1"/>
  <c r="U69" i="1" s="1"/>
  <c r="Q74" i="1"/>
  <c r="U75" i="2"/>
  <c r="T75" i="2"/>
  <c r="T17" i="2"/>
  <c r="U9" i="2"/>
  <c r="T9" i="2"/>
  <c r="Q17" i="2"/>
  <c r="U17" i="2" s="1"/>
  <c r="P32" i="2"/>
  <c r="P42" i="2"/>
  <c r="T42" i="2" s="1"/>
  <c r="U11" i="3"/>
  <c r="T11" i="3"/>
  <c r="P32" i="3"/>
  <c r="U39" i="3"/>
  <c r="T39" i="3"/>
  <c r="P115" i="4"/>
  <c r="U61" i="5"/>
  <c r="T61" i="5"/>
  <c r="U89" i="5"/>
  <c r="T89" i="5"/>
  <c r="U17" i="6"/>
  <c r="T17" i="6"/>
  <c r="U9" i="6"/>
  <c r="T9" i="6"/>
  <c r="P42" i="6"/>
  <c r="T42" i="6" s="1"/>
  <c r="P55" i="6"/>
  <c r="Q68" i="6"/>
  <c r="Q73" i="6"/>
  <c r="U26" i="7"/>
  <c r="T26" i="7"/>
  <c r="U74" i="7"/>
  <c r="T74" i="7"/>
  <c r="U73" i="7"/>
  <c r="T73" i="7"/>
  <c r="U71" i="7"/>
  <c r="T71" i="7"/>
  <c r="P69" i="8"/>
  <c r="T69" i="8" s="1"/>
  <c r="P74" i="8"/>
  <c r="S73" i="9"/>
  <c r="Q73" i="9"/>
  <c r="U50" i="1"/>
  <c r="U61" i="1"/>
  <c r="U66" i="1"/>
  <c r="T66" i="1"/>
  <c r="P68" i="1"/>
  <c r="T74" i="1"/>
  <c r="U73" i="1"/>
  <c r="U74" i="1"/>
  <c r="T73" i="1"/>
  <c r="U71" i="1"/>
  <c r="T71" i="1"/>
  <c r="P73" i="1"/>
  <c r="P87" i="1"/>
  <c r="T21" i="2"/>
  <c r="P26" i="2"/>
  <c r="T28" i="2"/>
  <c r="Q32" i="2"/>
  <c r="Q42" i="2"/>
  <c r="U42" i="2" s="1"/>
  <c r="U55" i="2"/>
  <c r="T55" i="2"/>
  <c r="U45" i="2"/>
  <c r="U64" i="2"/>
  <c r="P69" i="2"/>
  <c r="T69" i="2" s="1"/>
  <c r="Q69" i="2"/>
  <c r="U69" i="2" s="1"/>
  <c r="U71" i="2"/>
  <c r="U91" i="2"/>
  <c r="T91" i="2"/>
  <c r="U15" i="3"/>
  <c r="T15" i="3"/>
  <c r="P17" i="3"/>
  <c r="Q17" i="3"/>
  <c r="U17" i="3" s="1"/>
  <c r="P26" i="3"/>
  <c r="Q32" i="3"/>
  <c r="T34" i="3"/>
  <c r="U35" i="3"/>
  <c r="T35" i="3"/>
  <c r="T47" i="3"/>
  <c r="Q55" i="3"/>
  <c r="U61" i="3"/>
  <c r="T61" i="3"/>
  <c r="U66" i="3"/>
  <c r="T66" i="3"/>
  <c r="P68" i="3"/>
  <c r="Q68" i="3"/>
  <c r="E74" i="3"/>
  <c r="T21" i="4"/>
  <c r="U44" i="4"/>
  <c r="T44" i="4"/>
  <c r="U52" i="4"/>
  <c r="T52" i="4"/>
  <c r="Q69" i="4"/>
  <c r="U69" i="4" s="1"/>
  <c r="Q74" i="4"/>
  <c r="U29" i="5"/>
  <c r="T29" i="5"/>
  <c r="T74" i="5"/>
  <c r="U73" i="5"/>
  <c r="T73" i="5"/>
  <c r="U74" i="5"/>
  <c r="U71" i="5"/>
  <c r="T71" i="5"/>
  <c r="E74" i="5"/>
  <c r="Q26" i="6"/>
  <c r="U26" i="6" s="1"/>
  <c r="E32" i="6"/>
  <c r="U48" i="6"/>
  <c r="T48" i="6"/>
  <c r="T34" i="7"/>
  <c r="U34" i="7"/>
  <c r="Q69" i="7"/>
  <c r="U69" i="7" s="1"/>
  <c r="P55" i="8"/>
  <c r="P32" i="9"/>
  <c r="T87" i="1"/>
  <c r="U87" i="1"/>
  <c r="E87" i="1"/>
  <c r="E115" i="1" s="1"/>
  <c r="T115" i="1" s="1"/>
  <c r="R17" i="3"/>
  <c r="S32" i="3"/>
  <c r="S35" i="3"/>
  <c r="R68" i="3"/>
  <c r="R73" i="3"/>
  <c r="S87" i="3"/>
  <c r="T89" i="3"/>
  <c r="T9" i="4"/>
  <c r="T20" i="4"/>
  <c r="T31" i="4"/>
  <c r="T34" i="4"/>
  <c r="T37" i="4"/>
  <c r="T48" i="4"/>
  <c r="T59" i="4"/>
  <c r="U68" i="4"/>
  <c r="T68" i="4"/>
  <c r="Q87" i="4"/>
  <c r="T91" i="4"/>
  <c r="T11" i="5"/>
  <c r="T22" i="5"/>
  <c r="T39" i="5"/>
  <c r="S42" i="5"/>
  <c r="U55" i="5"/>
  <c r="T55" i="5"/>
  <c r="T50" i="5"/>
  <c r="R61" i="5"/>
  <c r="U87" i="5"/>
  <c r="E87" i="5"/>
  <c r="E115" i="5" s="1"/>
  <c r="U115" i="5" s="1"/>
  <c r="T87" i="5"/>
  <c r="T93" i="5"/>
  <c r="T13" i="6"/>
  <c r="T24" i="6"/>
  <c r="R26" i="6"/>
  <c r="T41" i="6"/>
  <c r="T44" i="6"/>
  <c r="T52" i="6"/>
  <c r="S55" i="6"/>
  <c r="T64" i="6"/>
  <c r="S69" i="6"/>
  <c r="S74" i="6"/>
  <c r="R75" i="6"/>
  <c r="T95" i="6"/>
  <c r="T15" i="7"/>
  <c r="R17" i="7"/>
  <c r="T29" i="7"/>
  <c r="T38" i="7"/>
  <c r="U47" i="7"/>
  <c r="T66" i="7"/>
  <c r="P74" i="7"/>
  <c r="T88" i="7"/>
  <c r="E17" i="8"/>
  <c r="U40" i="8"/>
  <c r="T40" i="8"/>
  <c r="S73" i="8"/>
  <c r="S74" i="8"/>
  <c r="U14" i="9"/>
  <c r="T14" i="9"/>
  <c r="P26" i="9"/>
  <c r="Q32" i="9"/>
  <c r="P61" i="9"/>
  <c r="S87" i="9"/>
  <c r="T93" i="9"/>
  <c r="T13" i="10"/>
  <c r="U23" i="10"/>
  <c r="T23" i="10"/>
  <c r="Q42" i="10"/>
  <c r="U42" i="10" s="1"/>
  <c r="U21" i="11"/>
  <c r="T21" i="11"/>
  <c r="Q32" i="11"/>
  <c r="U60" i="11"/>
  <c r="T60" i="11"/>
  <c r="P73" i="12"/>
  <c r="T32" i="13"/>
  <c r="U32" i="13"/>
  <c r="Q69" i="13"/>
  <c r="U69" i="13" s="1"/>
  <c r="S69" i="13"/>
  <c r="U14" i="14"/>
  <c r="T14" i="14"/>
  <c r="P42" i="16"/>
  <c r="T61" i="16"/>
  <c r="T17" i="3"/>
  <c r="T42" i="3"/>
  <c r="R87" i="4"/>
  <c r="P87" i="5"/>
  <c r="U74" i="6"/>
  <c r="T74" i="6"/>
  <c r="T73" i="6"/>
  <c r="U73" i="6"/>
  <c r="U17" i="7"/>
  <c r="T17" i="7"/>
  <c r="T31" i="7"/>
  <c r="U48" i="7"/>
  <c r="T48" i="7"/>
  <c r="U61" i="7"/>
  <c r="T61" i="7"/>
  <c r="P73" i="7"/>
  <c r="U23" i="8"/>
  <c r="T23" i="8"/>
  <c r="Q26" i="8"/>
  <c r="P42" i="8"/>
  <c r="U51" i="8"/>
  <c r="T51" i="8"/>
  <c r="P61" i="8"/>
  <c r="E73" i="8"/>
  <c r="U93" i="8"/>
  <c r="T93" i="8"/>
  <c r="U24" i="9"/>
  <c r="T24" i="9"/>
  <c r="U28" i="9"/>
  <c r="T28" i="9"/>
  <c r="T55" i="9"/>
  <c r="U55" i="9"/>
  <c r="U45" i="9"/>
  <c r="T45" i="9"/>
  <c r="U53" i="9"/>
  <c r="T53" i="9"/>
  <c r="U60" i="9"/>
  <c r="T60" i="9"/>
  <c r="U32" i="10"/>
  <c r="T32" i="10"/>
  <c r="P61" i="10"/>
  <c r="U67" i="10"/>
  <c r="T67" i="10"/>
  <c r="Q74" i="11"/>
  <c r="U40" i="12"/>
  <c r="T40" i="12"/>
  <c r="P68" i="12"/>
  <c r="Q35" i="13"/>
  <c r="U35" i="13" s="1"/>
  <c r="P68" i="13"/>
  <c r="U50" i="14"/>
  <c r="T50" i="14"/>
  <c r="U24" i="16"/>
  <c r="T24" i="16"/>
  <c r="P75" i="4"/>
  <c r="T75" i="4" s="1"/>
  <c r="S87" i="4"/>
  <c r="P17" i="5"/>
  <c r="T17" i="5" s="1"/>
  <c r="Q32" i="5"/>
  <c r="Q35" i="5"/>
  <c r="U35" i="5" s="1"/>
  <c r="U68" i="5"/>
  <c r="T68" i="5"/>
  <c r="P68" i="5"/>
  <c r="P73" i="5"/>
  <c r="Q87" i="5"/>
  <c r="U55" i="6"/>
  <c r="T55" i="6"/>
  <c r="U87" i="6"/>
  <c r="E87" i="6"/>
  <c r="E115" i="6" s="1"/>
  <c r="U115" i="6" s="1"/>
  <c r="T87" i="6"/>
  <c r="P35" i="7"/>
  <c r="T35" i="7" s="1"/>
  <c r="P42" i="7"/>
  <c r="P61" i="7"/>
  <c r="U11" i="8"/>
  <c r="T11" i="8"/>
  <c r="Q42" i="8"/>
  <c r="U68" i="8"/>
  <c r="T68" i="8"/>
  <c r="U63" i="8"/>
  <c r="T63" i="8"/>
  <c r="Q115" i="8"/>
  <c r="Q114" i="8"/>
  <c r="U41" i="9"/>
  <c r="T41" i="9"/>
  <c r="P55" i="9"/>
  <c r="U47" i="10"/>
  <c r="T47" i="10"/>
  <c r="P17" i="12"/>
  <c r="U17" i="4"/>
  <c r="T17" i="4"/>
  <c r="Q26" i="4"/>
  <c r="U42" i="4"/>
  <c r="P42" i="4"/>
  <c r="T42" i="4" s="1"/>
  <c r="Q75" i="4"/>
  <c r="U75" i="4" s="1"/>
  <c r="Q17" i="5"/>
  <c r="P55" i="5"/>
  <c r="Q68" i="5"/>
  <c r="P69" i="5"/>
  <c r="T69" i="5" s="1"/>
  <c r="Q73" i="5"/>
  <c r="P74" i="5"/>
  <c r="R87" i="5"/>
  <c r="P32" i="6"/>
  <c r="P35" i="6"/>
  <c r="P87" i="6"/>
  <c r="Q35" i="7"/>
  <c r="U35" i="7" s="1"/>
  <c r="Q42" i="7"/>
  <c r="Q61" i="7"/>
  <c r="U87" i="7"/>
  <c r="E87" i="7"/>
  <c r="E115" i="7" s="1"/>
  <c r="U115" i="7" s="1"/>
  <c r="T87" i="7"/>
  <c r="P35" i="8"/>
  <c r="T35" i="8" s="1"/>
  <c r="U39" i="8"/>
  <c r="T39" i="8"/>
  <c r="R87" i="8"/>
  <c r="U13" i="9"/>
  <c r="T13" i="9"/>
  <c r="T32" i="9"/>
  <c r="U32" i="9"/>
  <c r="U49" i="9"/>
  <c r="T49" i="9"/>
  <c r="Q55" i="9"/>
  <c r="P69" i="9"/>
  <c r="T69" i="9" s="1"/>
  <c r="P75" i="9"/>
  <c r="T75" i="9" s="1"/>
  <c r="U26" i="10"/>
  <c r="U30" i="10"/>
  <c r="T30" i="10"/>
  <c r="U90" i="10"/>
  <c r="T90" i="10"/>
  <c r="U10" i="11"/>
  <c r="T10" i="11"/>
  <c r="P26" i="11"/>
  <c r="U32" i="11"/>
  <c r="T32" i="11"/>
  <c r="U23" i="12"/>
  <c r="T23" i="12"/>
  <c r="T35" i="12"/>
  <c r="T61" i="12"/>
  <c r="U61" i="12"/>
  <c r="U26" i="13"/>
  <c r="S87" i="1"/>
  <c r="U68" i="2"/>
  <c r="T68" i="2"/>
  <c r="Q87" i="2"/>
  <c r="U55" i="3"/>
  <c r="T55" i="3"/>
  <c r="U87" i="3"/>
  <c r="E87" i="3"/>
  <c r="E115" i="3" s="1"/>
  <c r="T115" i="3" s="1"/>
  <c r="T87" i="3"/>
  <c r="S87" i="5"/>
  <c r="U68" i="6"/>
  <c r="T68" i="6"/>
  <c r="Q87" i="6"/>
  <c r="P55" i="7"/>
  <c r="U59" i="7"/>
  <c r="T59" i="7"/>
  <c r="P69" i="7"/>
  <c r="T69" i="7" s="1"/>
  <c r="U92" i="7"/>
  <c r="T92" i="7"/>
  <c r="T10" i="8"/>
  <c r="U22" i="8"/>
  <c r="T22" i="8"/>
  <c r="U26" i="8"/>
  <c r="T26" i="8"/>
  <c r="P32" i="8"/>
  <c r="U50" i="8"/>
  <c r="T50" i="8"/>
  <c r="T40" i="9"/>
  <c r="Q42" i="9"/>
  <c r="U42" i="9" s="1"/>
  <c r="U44" i="9"/>
  <c r="T44" i="9"/>
  <c r="P68" i="9"/>
  <c r="Q69" i="9"/>
  <c r="U69" i="9" s="1"/>
  <c r="U87" i="9"/>
  <c r="E87" i="9"/>
  <c r="E115" i="9" s="1"/>
  <c r="U115" i="9" s="1"/>
  <c r="T87" i="9"/>
  <c r="U88" i="9"/>
  <c r="T88" i="9"/>
  <c r="U96" i="9"/>
  <c r="T96" i="9"/>
  <c r="U16" i="10"/>
  <c r="T16" i="10"/>
  <c r="P32" i="10"/>
  <c r="U35" i="10"/>
  <c r="U58" i="10"/>
  <c r="T58" i="10"/>
  <c r="U72" i="10"/>
  <c r="T72" i="10"/>
  <c r="U49" i="11"/>
  <c r="T49" i="11"/>
  <c r="Q115" i="12"/>
  <c r="Q114" i="12"/>
  <c r="T35" i="13"/>
  <c r="T61" i="13"/>
  <c r="U39" i="14"/>
  <c r="T39" i="14"/>
  <c r="T88" i="1"/>
  <c r="R87" i="2"/>
  <c r="P87" i="3"/>
  <c r="T63" i="4"/>
  <c r="U73" i="4"/>
  <c r="T73" i="4"/>
  <c r="U74" i="4"/>
  <c r="T74" i="4"/>
  <c r="U17" i="5"/>
  <c r="U42" i="5"/>
  <c r="T45" i="5"/>
  <c r="T88" i="5"/>
  <c r="R87" i="6"/>
  <c r="Q32" i="7"/>
  <c r="U32" i="7" s="1"/>
  <c r="U42" i="7"/>
  <c r="T42" i="7"/>
  <c r="T37" i="7"/>
  <c r="U55" i="7"/>
  <c r="T55" i="7"/>
  <c r="P68" i="7"/>
  <c r="T75" i="8"/>
  <c r="U17" i="8"/>
  <c r="T17" i="8"/>
  <c r="T38" i="8"/>
  <c r="T47" i="8"/>
  <c r="U60" i="8"/>
  <c r="T26" i="9"/>
  <c r="U26" i="9"/>
  <c r="P35" i="9"/>
  <c r="T35" i="9" s="1"/>
  <c r="T50" i="9"/>
  <c r="U65" i="9"/>
  <c r="T65" i="9"/>
  <c r="P74" i="9"/>
  <c r="P17" i="10"/>
  <c r="T17" i="10" s="1"/>
  <c r="U35" i="11"/>
  <c r="Q55" i="11"/>
  <c r="U51" i="12"/>
  <c r="T51" i="12"/>
  <c r="U25" i="13"/>
  <c r="T25" i="13"/>
  <c r="Q32" i="13"/>
  <c r="P61" i="13"/>
  <c r="T9" i="3"/>
  <c r="T37" i="3"/>
  <c r="U68" i="3"/>
  <c r="T68" i="3"/>
  <c r="Q87" i="3"/>
  <c r="T55" i="4"/>
  <c r="U55" i="4"/>
  <c r="U87" i="4"/>
  <c r="E87" i="4"/>
  <c r="E115" i="4" s="1"/>
  <c r="U115" i="4" s="1"/>
  <c r="T87" i="4"/>
  <c r="T32" i="5"/>
  <c r="U32" i="5"/>
  <c r="T35" i="5"/>
  <c r="T71" i="6"/>
  <c r="S87" i="6"/>
  <c r="T9" i="7"/>
  <c r="U31" i="7"/>
  <c r="E42" i="7"/>
  <c r="T60" i="7"/>
  <c r="Q68" i="7"/>
  <c r="U90" i="7"/>
  <c r="U42" i="8"/>
  <c r="T42" i="8"/>
  <c r="Q75" i="8"/>
  <c r="U75" i="8" s="1"/>
  <c r="U94" i="8"/>
  <c r="T94" i="8"/>
  <c r="P17" i="9"/>
  <c r="T17" i="9" s="1"/>
  <c r="U25" i="9"/>
  <c r="T25" i="9"/>
  <c r="Q35" i="9"/>
  <c r="U35" i="9" s="1"/>
  <c r="E61" i="9"/>
  <c r="Q74" i="9"/>
  <c r="U92" i="9"/>
  <c r="T92" i="9"/>
  <c r="U12" i="10"/>
  <c r="T12" i="10"/>
  <c r="U19" i="10"/>
  <c r="T19" i="10"/>
  <c r="P26" i="10"/>
  <c r="T26" i="10" s="1"/>
  <c r="Q42" i="11"/>
  <c r="U61" i="11"/>
  <c r="T61" i="11"/>
  <c r="P75" i="11"/>
  <c r="T75" i="11" s="1"/>
  <c r="U92" i="11"/>
  <c r="T92" i="11"/>
  <c r="U68" i="12"/>
  <c r="T68" i="12"/>
  <c r="U63" i="12"/>
  <c r="T63" i="12"/>
  <c r="Q74" i="12"/>
  <c r="P17" i="13"/>
  <c r="U60" i="13"/>
  <c r="T60" i="13"/>
  <c r="T21" i="14"/>
  <c r="U21" i="14"/>
  <c r="U24" i="15"/>
  <c r="T24" i="15"/>
  <c r="P87" i="9"/>
  <c r="T40" i="10"/>
  <c r="T51" i="10"/>
  <c r="T63" i="10"/>
  <c r="U74" i="10"/>
  <c r="T74" i="10"/>
  <c r="T73" i="10"/>
  <c r="U73" i="10"/>
  <c r="T94" i="10"/>
  <c r="U17" i="11"/>
  <c r="T17" i="11"/>
  <c r="T14" i="11"/>
  <c r="T25" i="11"/>
  <c r="T28" i="11"/>
  <c r="U42" i="11"/>
  <c r="T45" i="11"/>
  <c r="T53" i="11"/>
  <c r="T65" i="11"/>
  <c r="Q75" i="11"/>
  <c r="U75" i="11" s="1"/>
  <c r="Q17" i="12"/>
  <c r="U17" i="12" s="1"/>
  <c r="P55" i="12"/>
  <c r="R87" i="12"/>
  <c r="P32" i="13"/>
  <c r="U58" i="13"/>
  <c r="Q68" i="13"/>
  <c r="S87" i="13"/>
  <c r="T11" i="14"/>
  <c r="R17" i="14"/>
  <c r="T23" i="14"/>
  <c r="P42" i="14"/>
  <c r="P61" i="14"/>
  <c r="Q61" i="14"/>
  <c r="U65" i="14"/>
  <c r="T65" i="14"/>
  <c r="U87" i="14"/>
  <c r="E87" i="14"/>
  <c r="E115" i="14" s="1"/>
  <c r="T115" i="14" s="1"/>
  <c r="T87" i="14"/>
  <c r="U88" i="14"/>
  <c r="T88" i="14"/>
  <c r="U16" i="15"/>
  <c r="T16" i="15"/>
  <c r="U30" i="15"/>
  <c r="T30" i="15"/>
  <c r="P32" i="15"/>
  <c r="T32" i="15" s="1"/>
  <c r="U61" i="15"/>
  <c r="T61" i="15"/>
  <c r="T26" i="17"/>
  <c r="U26" i="17"/>
  <c r="P73" i="22"/>
  <c r="S87" i="8"/>
  <c r="U68" i="9"/>
  <c r="T68" i="9"/>
  <c r="Q87" i="9"/>
  <c r="U55" i="10"/>
  <c r="T55" i="10"/>
  <c r="U87" i="10"/>
  <c r="E87" i="10"/>
  <c r="E115" i="10" s="1"/>
  <c r="U115" i="10" s="1"/>
  <c r="T87" i="10"/>
  <c r="S87" i="12"/>
  <c r="P42" i="13"/>
  <c r="P55" i="13"/>
  <c r="Q55" i="13"/>
  <c r="P74" i="13"/>
  <c r="Q74" i="13"/>
  <c r="U25" i="14"/>
  <c r="T25" i="14"/>
  <c r="P32" i="14"/>
  <c r="Q32" i="14"/>
  <c r="Q42" i="14"/>
  <c r="U55" i="14"/>
  <c r="T55" i="14"/>
  <c r="U45" i="14"/>
  <c r="T45" i="14"/>
  <c r="U60" i="14"/>
  <c r="T60" i="14"/>
  <c r="P74" i="14"/>
  <c r="U92" i="14"/>
  <c r="T92" i="14"/>
  <c r="U19" i="15"/>
  <c r="T19" i="15"/>
  <c r="Q75" i="15"/>
  <c r="U75" i="15" s="1"/>
  <c r="U67" i="16"/>
  <c r="T67" i="16"/>
  <c r="T35" i="17"/>
  <c r="U14" i="21"/>
  <c r="T14" i="21"/>
  <c r="T32" i="21"/>
  <c r="U32" i="21"/>
  <c r="P87" i="10"/>
  <c r="Q61" i="11"/>
  <c r="U74" i="11"/>
  <c r="T74" i="11"/>
  <c r="U73" i="11"/>
  <c r="T73" i="11"/>
  <c r="U69" i="12"/>
  <c r="T69" i="12"/>
  <c r="T17" i="12"/>
  <c r="Q26" i="12"/>
  <c r="U42" i="12"/>
  <c r="T42" i="12"/>
  <c r="P42" i="12"/>
  <c r="Q75" i="12"/>
  <c r="U75" i="12" s="1"/>
  <c r="Q17" i="13"/>
  <c r="U17" i="13" s="1"/>
  <c r="Q42" i="13"/>
  <c r="T55" i="13"/>
  <c r="U55" i="13"/>
  <c r="P73" i="13"/>
  <c r="Q75" i="13"/>
  <c r="U75" i="13" s="1"/>
  <c r="P26" i="14"/>
  <c r="U49" i="14"/>
  <c r="T49" i="14"/>
  <c r="Q74" i="14"/>
  <c r="U96" i="14"/>
  <c r="T96" i="14"/>
  <c r="U51" i="15"/>
  <c r="T51" i="15"/>
  <c r="U39" i="16"/>
  <c r="T39" i="16"/>
  <c r="Q32" i="10"/>
  <c r="Q35" i="10"/>
  <c r="U68" i="10"/>
  <c r="T68" i="10"/>
  <c r="P68" i="10"/>
  <c r="P73" i="10"/>
  <c r="Q87" i="10"/>
  <c r="U55" i="11"/>
  <c r="T55" i="11"/>
  <c r="U87" i="11"/>
  <c r="E87" i="11"/>
  <c r="E115" i="11" s="1"/>
  <c r="T115" i="11" s="1"/>
  <c r="T87" i="11"/>
  <c r="Q42" i="12"/>
  <c r="P61" i="12"/>
  <c r="P26" i="13"/>
  <c r="T26" i="13" s="1"/>
  <c r="U35" i="14"/>
  <c r="T35" i="14"/>
  <c r="U53" i="14"/>
  <c r="T53" i="14"/>
  <c r="P55" i="14"/>
  <c r="P35" i="15"/>
  <c r="T35" i="15" s="1"/>
  <c r="T75" i="16"/>
  <c r="T17" i="16"/>
  <c r="U9" i="16"/>
  <c r="T9" i="16"/>
  <c r="U32" i="20"/>
  <c r="T32" i="20"/>
  <c r="U51" i="20"/>
  <c r="T51" i="20"/>
  <c r="P87" i="7"/>
  <c r="Q61" i="8"/>
  <c r="U73" i="8"/>
  <c r="T73" i="8"/>
  <c r="U74" i="8"/>
  <c r="T74" i="8"/>
  <c r="U17" i="9"/>
  <c r="Q26" i="9"/>
  <c r="T42" i="9"/>
  <c r="P42" i="9"/>
  <c r="Q75" i="9"/>
  <c r="U75" i="9" s="1"/>
  <c r="Q17" i="10"/>
  <c r="U17" i="10" s="1"/>
  <c r="P55" i="10"/>
  <c r="Q68" i="10"/>
  <c r="P69" i="10"/>
  <c r="T69" i="10" s="1"/>
  <c r="Q73" i="10"/>
  <c r="P74" i="10"/>
  <c r="R87" i="10"/>
  <c r="P32" i="11"/>
  <c r="P35" i="11"/>
  <c r="T35" i="11" s="1"/>
  <c r="P87" i="11"/>
  <c r="U73" i="12"/>
  <c r="T73" i="12"/>
  <c r="U74" i="12"/>
  <c r="T74" i="12"/>
  <c r="T75" i="13"/>
  <c r="T69" i="13"/>
  <c r="T17" i="13"/>
  <c r="T42" i="13"/>
  <c r="U42" i="13"/>
  <c r="U37" i="13"/>
  <c r="U68" i="13"/>
  <c r="T68" i="13"/>
  <c r="U63" i="13"/>
  <c r="T63" i="13"/>
  <c r="U94" i="13"/>
  <c r="T94" i="13"/>
  <c r="U28" i="14"/>
  <c r="T28" i="14"/>
  <c r="Q55" i="14"/>
  <c r="S87" i="14"/>
  <c r="P55" i="16"/>
  <c r="Q74" i="16"/>
  <c r="U50" i="17"/>
  <c r="T50" i="17"/>
  <c r="U46" i="18"/>
  <c r="T46" i="18"/>
  <c r="U12" i="20"/>
  <c r="T12" i="20"/>
  <c r="U68" i="7"/>
  <c r="T68" i="7"/>
  <c r="Q87" i="7"/>
  <c r="U55" i="8"/>
  <c r="T55" i="8"/>
  <c r="U87" i="8"/>
  <c r="E87" i="8"/>
  <c r="E115" i="8" s="1"/>
  <c r="U115" i="8" s="1"/>
  <c r="T87" i="8"/>
  <c r="T52" i="9"/>
  <c r="T64" i="9"/>
  <c r="T95" i="9"/>
  <c r="T15" i="10"/>
  <c r="T29" i="10"/>
  <c r="T46" i="10"/>
  <c r="T54" i="10"/>
  <c r="T57" i="10"/>
  <c r="T66" i="10"/>
  <c r="T71" i="10"/>
  <c r="S87" i="10"/>
  <c r="T89" i="10"/>
  <c r="T9" i="11"/>
  <c r="T20" i="11"/>
  <c r="T31" i="11"/>
  <c r="T34" i="11"/>
  <c r="T37" i="11"/>
  <c r="T48" i="11"/>
  <c r="T59" i="11"/>
  <c r="U68" i="11"/>
  <c r="T68" i="11"/>
  <c r="Q87" i="11"/>
  <c r="T91" i="11"/>
  <c r="T11" i="12"/>
  <c r="T22" i="12"/>
  <c r="T39" i="12"/>
  <c r="U55" i="12"/>
  <c r="T55" i="12"/>
  <c r="T50" i="12"/>
  <c r="U87" i="12"/>
  <c r="E87" i="12"/>
  <c r="E115" i="12" s="1"/>
  <c r="U115" i="12" s="1"/>
  <c r="T87" i="12"/>
  <c r="T93" i="12"/>
  <c r="T13" i="13"/>
  <c r="T24" i="13"/>
  <c r="U40" i="13"/>
  <c r="U47" i="13"/>
  <c r="T52" i="13"/>
  <c r="U72" i="13"/>
  <c r="P87" i="13"/>
  <c r="T91" i="13"/>
  <c r="U32" i="14"/>
  <c r="T32" i="14"/>
  <c r="T54" i="14"/>
  <c r="E17" i="15"/>
  <c r="P42" i="15"/>
  <c r="P35" i="16"/>
  <c r="U24" i="17"/>
  <c r="T24" i="17"/>
  <c r="U87" i="17"/>
  <c r="E87" i="17"/>
  <c r="E115" i="17" s="1"/>
  <c r="T115" i="17" s="1"/>
  <c r="T87" i="17"/>
  <c r="U88" i="17"/>
  <c r="T88" i="17"/>
  <c r="R87" i="7"/>
  <c r="P87" i="8"/>
  <c r="T63" i="9"/>
  <c r="T74" i="9"/>
  <c r="U73" i="9"/>
  <c r="U74" i="9"/>
  <c r="T73" i="9"/>
  <c r="T42" i="10"/>
  <c r="T45" i="10"/>
  <c r="U71" i="10"/>
  <c r="T88" i="10"/>
  <c r="U9" i="11"/>
  <c r="U37" i="11"/>
  <c r="R87" i="11"/>
  <c r="U26" i="12"/>
  <c r="T26" i="12"/>
  <c r="P87" i="12"/>
  <c r="T59" i="13"/>
  <c r="T64" i="13"/>
  <c r="E73" i="13"/>
  <c r="Q87" i="13"/>
  <c r="T95" i="13"/>
  <c r="E26" i="14"/>
  <c r="T29" i="14"/>
  <c r="U38" i="14"/>
  <c r="E61" i="14"/>
  <c r="P69" i="14"/>
  <c r="T69" i="14" s="1"/>
  <c r="U26" i="15"/>
  <c r="Q42" i="15"/>
  <c r="U42" i="15" s="1"/>
  <c r="U55" i="15"/>
  <c r="U45" i="15"/>
  <c r="T45" i="15"/>
  <c r="U91" i="15"/>
  <c r="T91" i="15"/>
  <c r="R87" i="13"/>
  <c r="P87" i="14"/>
  <c r="T12" i="15"/>
  <c r="T23" i="15"/>
  <c r="S26" i="15"/>
  <c r="T39" i="15"/>
  <c r="U49" i="15"/>
  <c r="T58" i="15"/>
  <c r="T65" i="15"/>
  <c r="S68" i="15"/>
  <c r="R69" i="15"/>
  <c r="S73" i="15"/>
  <c r="R74" i="15"/>
  <c r="R75" i="15"/>
  <c r="T21" i="16"/>
  <c r="S32" i="16"/>
  <c r="S35" i="16"/>
  <c r="U55" i="16"/>
  <c r="T55" i="16"/>
  <c r="T50" i="16"/>
  <c r="T59" i="16"/>
  <c r="T64" i="16"/>
  <c r="S87" i="16"/>
  <c r="T11" i="17"/>
  <c r="U13" i="17"/>
  <c r="T13" i="17"/>
  <c r="U28" i="17"/>
  <c r="T28" i="17"/>
  <c r="T39" i="17"/>
  <c r="U41" i="17"/>
  <c r="T41" i="17"/>
  <c r="U45" i="17"/>
  <c r="T45" i="17"/>
  <c r="Q75" i="17"/>
  <c r="U75" i="17" s="1"/>
  <c r="P87" i="17"/>
  <c r="U96" i="17"/>
  <c r="T96" i="17"/>
  <c r="U16" i="18"/>
  <c r="T16" i="18"/>
  <c r="P42" i="18"/>
  <c r="Q42" i="18"/>
  <c r="T52" i="18"/>
  <c r="U54" i="18"/>
  <c r="T54" i="18"/>
  <c r="U58" i="18"/>
  <c r="T58" i="18"/>
  <c r="Q74" i="18"/>
  <c r="U21" i="19"/>
  <c r="T21" i="19"/>
  <c r="U26" i="19"/>
  <c r="T26" i="19"/>
  <c r="U49" i="19"/>
  <c r="T49" i="19"/>
  <c r="Q69" i="19"/>
  <c r="U69" i="19" s="1"/>
  <c r="U26" i="20"/>
  <c r="T26" i="20"/>
  <c r="P61" i="21"/>
  <c r="U47" i="23"/>
  <c r="T47" i="23"/>
  <c r="S74" i="24"/>
  <c r="Q74" i="24"/>
  <c r="U68" i="14"/>
  <c r="T68" i="14"/>
  <c r="Q87" i="14"/>
  <c r="U42" i="16"/>
  <c r="T42" i="16"/>
  <c r="T32" i="17"/>
  <c r="U32" i="17"/>
  <c r="P42" i="17"/>
  <c r="U53" i="17"/>
  <c r="T53" i="17"/>
  <c r="P55" i="17"/>
  <c r="T55" i="17" s="1"/>
  <c r="P69" i="17"/>
  <c r="T69" i="17" s="1"/>
  <c r="P74" i="17"/>
  <c r="U30" i="18"/>
  <c r="T30" i="18"/>
  <c r="P32" i="18"/>
  <c r="P55" i="18"/>
  <c r="U72" i="18"/>
  <c r="T72" i="18"/>
  <c r="T35" i="19"/>
  <c r="U40" i="20"/>
  <c r="T40" i="20"/>
  <c r="U68" i="20"/>
  <c r="T68" i="20"/>
  <c r="U63" i="20"/>
  <c r="T63" i="20"/>
  <c r="Q115" i="20"/>
  <c r="Q114" i="20"/>
  <c r="U45" i="21"/>
  <c r="T45" i="21"/>
  <c r="U53" i="21"/>
  <c r="T53" i="21"/>
  <c r="U73" i="24"/>
  <c r="T73" i="24"/>
  <c r="U74" i="24"/>
  <c r="T74" i="24"/>
  <c r="U71" i="24"/>
  <c r="T71" i="24"/>
  <c r="U94" i="25"/>
  <c r="T94" i="25"/>
  <c r="U53" i="26"/>
  <c r="T53" i="26"/>
  <c r="U61" i="26"/>
  <c r="T61" i="26"/>
  <c r="U16" i="27"/>
  <c r="T16" i="27"/>
  <c r="P61" i="15"/>
  <c r="U74" i="15"/>
  <c r="T74" i="15"/>
  <c r="U73" i="15"/>
  <c r="T73" i="15"/>
  <c r="U87" i="15"/>
  <c r="E87" i="15"/>
  <c r="E115" i="15" s="1"/>
  <c r="U115" i="15" s="1"/>
  <c r="T87" i="15"/>
  <c r="Q17" i="16"/>
  <c r="U17" i="16" s="1"/>
  <c r="Q26" i="16"/>
  <c r="U32" i="16"/>
  <c r="T32" i="16"/>
  <c r="U35" i="16"/>
  <c r="T35" i="16"/>
  <c r="Q55" i="16"/>
  <c r="P68" i="16"/>
  <c r="P69" i="16"/>
  <c r="T69" i="16" s="1"/>
  <c r="Q75" i="16"/>
  <c r="U75" i="16" s="1"/>
  <c r="U90" i="18"/>
  <c r="T90" i="18"/>
  <c r="T26" i="21"/>
  <c r="U26" i="21"/>
  <c r="U87" i="21"/>
  <c r="E87" i="21"/>
  <c r="E115" i="21" s="1"/>
  <c r="U115" i="21" s="1"/>
  <c r="T87" i="21"/>
  <c r="U88" i="21"/>
  <c r="T88" i="21"/>
  <c r="U32" i="22"/>
  <c r="T32" i="22"/>
  <c r="S69" i="24"/>
  <c r="Q69" i="24"/>
  <c r="U69" i="24" s="1"/>
  <c r="P17" i="15"/>
  <c r="T17" i="15" s="1"/>
  <c r="Q32" i="15"/>
  <c r="U32" i="15" s="1"/>
  <c r="Q35" i="15"/>
  <c r="U35" i="15" s="1"/>
  <c r="Q61" i="15"/>
  <c r="Q68" i="16"/>
  <c r="Q69" i="16"/>
  <c r="U69" i="16" s="1"/>
  <c r="U94" i="16"/>
  <c r="T94" i="16"/>
  <c r="P35" i="17"/>
  <c r="U44" i="17"/>
  <c r="T44" i="17"/>
  <c r="U65" i="17"/>
  <c r="T65" i="17"/>
  <c r="U95" i="17"/>
  <c r="T95" i="17"/>
  <c r="U15" i="18"/>
  <c r="T15" i="18"/>
  <c r="Q17" i="18"/>
  <c r="U17" i="18" s="1"/>
  <c r="U19" i="18"/>
  <c r="T19" i="18"/>
  <c r="U61" i="18"/>
  <c r="T61" i="18"/>
  <c r="P69" i="18"/>
  <c r="T69" i="18" s="1"/>
  <c r="Q73" i="18"/>
  <c r="U10" i="19"/>
  <c r="T10" i="19"/>
  <c r="U61" i="19"/>
  <c r="T61" i="19"/>
  <c r="U35" i="20"/>
  <c r="T35" i="20"/>
  <c r="T35" i="21"/>
  <c r="U26" i="22"/>
  <c r="T26" i="22"/>
  <c r="T69" i="23"/>
  <c r="U69" i="23"/>
  <c r="T75" i="23"/>
  <c r="U17" i="23"/>
  <c r="T9" i="23"/>
  <c r="U9" i="23"/>
  <c r="U26" i="24"/>
  <c r="U66" i="24"/>
  <c r="T66" i="24"/>
  <c r="U35" i="25"/>
  <c r="U40" i="25"/>
  <c r="T40" i="25"/>
  <c r="T74" i="13"/>
  <c r="U73" i="13"/>
  <c r="U74" i="13"/>
  <c r="T73" i="13"/>
  <c r="U69" i="14"/>
  <c r="T75" i="14"/>
  <c r="U17" i="14"/>
  <c r="T17" i="14"/>
  <c r="U42" i="14"/>
  <c r="T42" i="14"/>
  <c r="Q87" i="15"/>
  <c r="P61" i="16"/>
  <c r="E73" i="16"/>
  <c r="P17" i="17"/>
  <c r="T17" i="17" s="1"/>
  <c r="U25" i="17"/>
  <c r="T25" i="17"/>
  <c r="Q35" i="17"/>
  <c r="U35" i="17" s="1"/>
  <c r="U52" i="17"/>
  <c r="T52" i="17"/>
  <c r="U61" i="17"/>
  <c r="T61" i="17"/>
  <c r="P26" i="18"/>
  <c r="T26" i="18" s="1"/>
  <c r="U29" i="18"/>
  <c r="T29" i="18"/>
  <c r="P35" i="18"/>
  <c r="T35" i="18" s="1"/>
  <c r="U47" i="18"/>
  <c r="T47" i="18"/>
  <c r="P61" i="18"/>
  <c r="Q69" i="18"/>
  <c r="U69" i="18" s="1"/>
  <c r="P17" i="19"/>
  <c r="P26" i="19"/>
  <c r="U38" i="19"/>
  <c r="T38" i="19"/>
  <c r="P75" i="19"/>
  <c r="T75" i="19" s="1"/>
  <c r="P17" i="20"/>
  <c r="T17" i="20" s="1"/>
  <c r="U25" i="21"/>
  <c r="T25" i="21"/>
  <c r="Q42" i="21"/>
  <c r="U42" i="21" s="1"/>
  <c r="U96" i="21"/>
  <c r="T96" i="21"/>
  <c r="U30" i="22"/>
  <c r="T30" i="22"/>
  <c r="Q42" i="22"/>
  <c r="U42" i="22" s="1"/>
  <c r="P55" i="22"/>
  <c r="P74" i="22"/>
  <c r="U35" i="23"/>
  <c r="T35" i="23"/>
  <c r="U87" i="13"/>
  <c r="E87" i="13"/>
  <c r="E115" i="13" s="1"/>
  <c r="U115" i="13" s="1"/>
  <c r="T87" i="13"/>
  <c r="T38" i="15"/>
  <c r="U68" i="15"/>
  <c r="T68" i="15"/>
  <c r="R87" i="15"/>
  <c r="E17" i="16"/>
  <c r="Q61" i="16"/>
  <c r="U14" i="17"/>
  <c r="T14" i="17"/>
  <c r="E42" i="17"/>
  <c r="Q26" i="18"/>
  <c r="U26" i="18" s="1"/>
  <c r="U37" i="18"/>
  <c r="E55" i="18"/>
  <c r="Q61" i="18"/>
  <c r="U67" i="18"/>
  <c r="T67" i="18"/>
  <c r="P75" i="18"/>
  <c r="T75" i="18" s="1"/>
  <c r="U60" i="19"/>
  <c r="T60" i="19"/>
  <c r="U92" i="19"/>
  <c r="T92" i="19"/>
  <c r="U23" i="20"/>
  <c r="T23" i="20"/>
  <c r="U94" i="20"/>
  <c r="T94" i="20"/>
  <c r="U28" i="21"/>
  <c r="T28" i="21"/>
  <c r="U65" i="21"/>
  <c r="T65" i="21"/>
  <c r="U16" i="22"/>
  <c r="T16" i="22"/>
  <c r="Q42" i="23"/>
  <c r="T49" i="24"/>
  <c r="U49" i="24"/>
  <c r="T26" i="25"/>
  <c r="U26" i="25"/>
  <c r="U74" i="14"/>
  <c r="T74" i="14"/>
  <c r="T73" i="14"/>
  <c r="U73" i="14"/>
  <c r="T69" i="15"/>
  <c r="U69" i="15"/>
  <c r="U17" i="15"/>
  <c r="T75" i="15"/>
  <c r="T42" i="15"/>
  <c r="S87" i="15"/>
  <c r="U26" i="16"/>
  <c r="T26" i="16"/>
  <c r="U68" i="16"/>
  <c r="T68" i="16"/>
  <c r="U63" i="16"/>
  <c r="T63" i="16"/>
  <c r="E68" i="16"/>
  <c r="Q87" i="16"/>
  <c r="U93" i="16"/>
  <c r="T93" i="16"/>
  <c r="P26" i="17"/>
  <c r="U64" i="17"/>
  <c r="T64" i="17"/>
  <c r="U32" i="18"/>
  <c r="T32" i="18"/>
  <c r="U32" i="19"/>
  <c r="T32" i="19"/>
  <c r="Q35" i="19"/>
  <c r="U35" i="19" s="1"/>
  <c r="P68" i="20"/>
  <c r="P73" i="20"/>
  <c r="U61" i="21"/>
  <c r="T61" i="21"/>
  <c r="U19" i="22"/>
  <c r="T19" i="22"/>
  <c r="U53" i="22"/>
  <c r="T53" i="22"/>
  <c r="U26" i="23"/>
  <c r="T26" i="23"/>
  <c r="U15" i="24"/>
  <c r="T15" i="24"/>
  <c r="U74" i="18"/>
  <c r="T74" i="18"/>
  <c r="T73" i="18"/>
  <c r="U73" i="18"/>
  <c r="T69" i="19"/>
  <c r="U17" i="19"/>
  <c r="T17" i="19"/>
  <c r="T42" i="19"/>
  <c r="R87" i="20"/>
  <c r="P87" i="21"/>
  <c r="U61" i="22"/>
  <c r="T61" i="22"/>
  <c r="Q73" i="22"/>
  <c r="P26" i="23"/>
  <c r="P42" i="23"/>
  <c r="U87" i="23"/>
  <c r="E87" i="23"/>
  <c r="E115" i="23" s="1"/>
  <c r="U115" i="23" s="1"/>
  <c r="T87" i="23"/>
  <c r="U32" i="24"/>
  <c r="T32" i="24"/>
  <c r="U92" i="24"/>
  <c r="T92" i="24"/>
  <c r="U12" i="25"/>
  <c r="T12" i="25"/>
  <c r="Q32" i="25"/>
  <c r="U65" i="26"/>
  <c r="T65" i="26"/>
  <c r="U19" i="27"/>
  <c r="T19" i="27"/>
  <c r="T37" i="27"/>
  <c r="Q42" i="27"/>
  <c r="P68" i="27"/>
  <c r="U68" i="17"/>
  <c r="T68" i="17"/>
  <c r="Q87" i="17"/>
  <c r="U55" i="18"/>
  <c r="T55" i="18"/>
  <c r="U87" i="18"/>
  <c r="E87" i="18"/>
  <c r="E115" i="18" s="1"/>
  <c r="U115" i="18" s="1"/>
  <c r="T87" i="18"/>
  <c r="Q42" i="19"/>
  <c r="U42" i="19" s="1"/>
  <c r="P61" i="19"/>
  <c r="P26" i="20"/>
  <c r="Q55" i="20"/>
  <c r="U55" i="20" s="1"/>
  <c r="Q69" i="20"/>
  <c r="U69" i="20" s="1"/>
  <c r="Q74" i="20"/>
  <c r="P75" i="20"/>
  <c r="T75" i="20" s="1"/>
  <c r="S87" i="20"/>
  <c r="P17" i="21"/>
  <c r="Q32" i="21"/>
  <c r="Q35" i="21"/>
  <c r="U35" i="21" s="1"/>
  <c r="U68" i="21"/>
  <c r="T68" i="21"/>
  <c r="P68" i="21"/>
  <c r="P73" i="21"/>
  <c r="Q87" i="21"/>
  <c r="U55" i="22"/>
  <c r="T55" i="22"/>
  <c r="P61" i="22"/>
  <c r="Q26" i="23"/>
  <c r="U55" i="23"/>
  <c r="T55" i="23"/>
  <c r="P55" i="23"/>
  <c r="P87" i="23"/>
  <c r="P35" i="24"/>
  <c r="Q35" i="24"/>
  <c r="U35" i="24" s="1"/>
  <c r="E61" i="24"/>
  <c r="S87" i="24"/>
  <c r="P17" i="25"/>
  <c r="T17" i="25" s="1"/>
  <c r="U25" i="26"/>
  <c r="T25" i="26"/>
  <c r="U87" i="26"/>
  <c r="E87" i="26"/>
  <c r="E115" i="26" s="1"/>
  <c r="U115" i="26" s="1"/>
  <c r="T87" i="26"/>
  <c r="U88" i="26"/>
  <c r="T88" i="26"/>
  <c r="U96" i="26"/>
  <c r="T96" i="26"/>
  <c r="U32" i="27"/>
  <c r="T32" i="27"/>
  <c r="U65" i="27"/>
  <c r="T65" i="27"/>
  <c r="P87" i="18"/>
  <c r="Q61" i="19"/>
  <c r="U74" i="19"/>
  <c r="T74" i="19"/>
  <c r="U73" i="19"/>
  <c r="T73" i="19"/>
  <c r="U17" i="20"/>
  <c r="Q26" i="20"/>
  <c r="P42" i="20"/>
  <c r="T42" i="20" s="1"/>
  <c r="T61" i="20"/>
  <c r="U61" i="20"/>
  <c r="Q75" i="20"/>
  <c r="U75" i="20" s="1"/>
  <c r="Q17" i="21"/>
  <c r="U17" i="21" s="1"/>
  <c r="P55" i="21"/>
  <c r="T55" i="21" s="1"/>
  <c r="Q68" i="21"/>
  <c r="P69" i="21"/>
  <c r="T69" i="21" s="1"/>
  <c r="Q73" i="21"/>
  <c r="P74" i="21"/>
  <c r="R87" i="21"/>
  <c r="P32" i="22"/>
  <c r="P35" i="22"/>
  <c r="T35" i="22" s="1"/>
  <c r="Q55" i="22"/>
  <c r="Q61" i="22"/>
  <c r="U87" i="22"/>
  <c r="E87" i="22"/>
  <c r="E115" i="22" s="1"/>
  <c r="U115" i="22" s="1"/>
  <c r="T87" i="22"/>
  <c r="P17" i="23"/>
  <c r="T17" i="23" s="1"/>
  <c r="Q35" i="23"/>
  <c r="Q55" i="23"/>
  <c r="P61" i="23"/>
  <c r="U51" i="25"/>
  <c r="T51" i="25"/>
  <c r="Q115" i="25"/>
  <c r="Q114" i="25"/>
  <c r="Q55" i="17"/>
  <c r="U55" i="17" s="1"/>
  <c r="Q69" i="17"/>
  <c r="U69" i="17" s="1"/>
  <c r="Q74" i="17"/>
  <c r="P75" i="17"/>
  <c r="T75" i="17" s="1"/>
  <c r="S87" i="17"/>
  <c r="P17" i="18"/>
  <c r="Q32" i="18"/>
  <c r="Q35" i="18"/>
  <c r="U35" i="18" s="1"/>
  <c r="U68" i="18"/>
  <c r="T68" i="18"/>
  <c r="P68" i="18"/>
  <c r="P73" i="18"/>
  <c r="Q87" i="18"/>
  <c r="U55" i="19"/>
  <c r="T55" i="19"/>
  <c r="U87" i="19"/>
  <c r="E87" i="19"/>
  <c r="E115" i="19" s="1"/>
  <c r="U115" i="19" s="1"/>
  <c r="T87" i="19"/>
  <c r="Q42" i="20"/>
  <c r="U42" i="20" s="1"/>
  <c r="P61" i="20"/>
  <c r="P26" i="21"/>
  <c r="Q55" i="21"/>
  <c r="U55" i="21" s="1"/>
  <c r="Q69" i="21"/>
  <c r="U69" i="21" s="1"/>
  <c r="Q74" i="21"/>
  <c r="P75" i="21"/>
  <c r="T75" i="21" s="1"/>
  <c r="S87" i="21"/>
  <c r="P17" i="22"/>
  <c r="Q32" i="22"/>
  <c r="Q35" i="22"/>
  <c r="U35" i="22" s="1"/>
  <c r="P68" i="22"/>
  <c r="P69" i="22"/>
  <c r="P87" i="22"/>
  <c r="P32" i="23"/>
  <c r="T32" i="23" s="1"/>
  <c r="Q61" i="23"/>
  <c r="P68" i="23"/>
  <c r="P26" i="24"/>
  <c r="T26" i="24" s="1"/>
  <c r="P75" i="24"/>
  <c r="T75" i="24" s="1"/>
  <c r="P35" i="25"/>
  <c r="T35" i="25" s="1"/>
  <c r="P61" i="25"/>
  <c r="U28" i="26"/>
  <c r="T28" i="26"/>
  <c r="U61" i="27"/>
  <c r="T61" i="27"/>
  <c r="P87" i="15"/>
  <c r="U73" i="16"/>
  <c r="T73" i="16"/>
  <c r="U74" i="16"/>
  <c r="T74" i="16"/>
  <c r="U17" i="17"/>
  <c r="T42" i="17"/>
  <c r="U42" i="17"/>
  <c r="R87" i="18"/>
  <c r="P87" i="19"/>
  <c r="Q61" i="20"/>
  <c r="U73" i="20"/>
  <c r="T73" i="20"/>
  <c r="U74" i="20"/>
  <c r="T74" i="20"/>
  <c r="T17" i="21"/>
  <c r="Q26" i="21"/>
  <c r="T42" i="21"/>
  <c r="P42" i="21"/>
  <c r="Q75" i="21"/>
  <c r="U75" i="21" s="1"/>
  <c r="Q17" i="22"/>
  <c r="Q68" i="22"/>
  <c r="Q69" i="22"/>
  <c r="U69" i="22" s="1"/>
  <c r="Q87" i="22"/>
  <c r="Q32" i="23"/>
  <c r="U32" i="23" s="1"/>
  <c r="U42" i="23"/>
  <c r="T42" i="23"/>
  <c r="T37" i="23"/>
  <c r="Q68" i="23"/>
  <c r="S68" i="23"/>
  <c r="S87" i="23"/>
  <c r="P32" i="24"/>
  <c r="U60" i="24"/>
  <c r="T60" i="24"/>
  <c r="E32" i="25"/>
  <c r="U42" i="25"/>
  <c r="U37" i="25"/>
  <c r="E17" i="27"/>
  <c r="U87" i="16"/>
  <c r="E87" i="16"/>
  <c r="E115" i="16" s="1"/>
  <c r="U115" i="16" s="1"/>
  <c r="T87" i="16"/>
  <c r="T57" i="18"/>
  <c r="T66" i="18"/>
  <c r="T71" i="18"/>
  <c r="S87" i="18"/>
  <c r="T89" i="18"/>
  <c r="T9" i="19"/>
  <c r="T20" i="19"/>
  <c r="T31" i="19"/>
  <c r="T34" i="19"/>
  <c r="T37" i="19"/>
  <c r="T48" i="19"/>
  <c r="T59" i="19"/>
  <c r="U68" i="19"/>
  <c r="T68" i="19"/>
  <c r="Q87" i="19"/>
  <c r="T91" i="19"/>
  <c r="T11" i="20"/>
  <c r="T22" i="20"/>
  <c r="T39" i="20"/>
  <c r="T55" i="20"/>
  <c r="T50" i="20"/>
  <c r="U87" i="20"/>
  <c r="E87" i="20"/>
  <c r="E115" i="20" s="1"/>
  <c r="U115" i="20" s="1"/>
  <c r="T87" i="20"/>
  <c r="T93" i="20"/>
  <c r="T13" i="21"/>
  <c r="T24" i="21"/>
  <c r="T41" i="21"/>
  <c r="T44" i="21"/>
  <c r="T52" i="21"/>
  <c r="T64" i="21"/>
  <c r="T95" i="21"/>
  <c r="T15" i="22"/>
  <c r="T29" i="22"/>
  <c r="U46" i="22"/>
  <c r="T52" i="22"/>
  <c r="T59" i="22"/>
  <c r="U68" i="22"/>
  <c r="T68" i="22"/>
  <c r="T67" i="22"/>
  <c r="R87" i="22"/>
  <c r="T96" i="22"/>
  <c r="U10" i="23"/>
  <c r="T14" i="23"/>
  <c r="T22" i="23"/>
  <c r="U31" i="23"/>
  <c r="T39" i="23"/>
  <c r="T52" i="23"/>
  <c r="T67" i="23"/>
  <c r="P74" i="23"/>
  <c r="T88" i="23"/>
  <c r="T35" i="24"/>
  <c r="P42" i="24"/>
  <c r="T42" i="24" s="1"/>
  <c r="T57" i="24"/>
  <c r="T69" i="25"/>
  <c r="U17" i="25"/>
  <c r="U9" i="25"/>
  <c r="U68" i="25"/>
  <c r="T68" i="25"/>
  <c r="U63" i="25"/>
  <c r="T63" i="25"/>
  <c r="U30" i="27"/>
  <c r="T30" i="27"/>
  <c r="Q32" i="27"/>
  <c r="U35" i="27"/>
  <c r="T35" i="27"/>
  <c r="U47" i="27"/>
  <c r="T47" i="27"/>
  <c r="P87" i="16"/>
  <c r="T63" i="17"/>
  <c r="T74" i="17"/>
  <c r="U73" i="17"/>
  <c r="U74" i="17"/>
  <c r="T73" i="17"/>
  <c r="U75" i="18"/>
  <c r="T17" i="18"/>
  <c r="U42" i="18"/>
  <c r="T42" i="18"/>
  <c r="T45" i="18"/>
  <c r="U71" i="18"/>
  <c r="T88" i="18"/>
  <c r="U9" i="19"/>
  <c r="U37" i="19"/>
  <c r="R87" i="19"/>
  <c r="P87" i="20"/>
  <c r="T63" i="21"/>
  <c r="T74" i="21"/>
  <c r="U73" i="21"/>
  <c r="T73" i="21"/>
  <c r="U74" i="21"/>
  <c r="U75" i="22"/>
  <c r="T75" i="22"/>
  <c r="T69" i="22"/>
  <c r="U17" i="22"/>
  <c r="T17" i="22"/>
  <c r="T42" i="22"/>
  <c r="T45" i="22"/>
  <c r="T54" i="22"/>
  <c r="U74" i="22"/>
  <c r="T74" i="22"/>
  <c r="T73" i="22"/>
  <c r="U73" i="22"/>
  <c r="T71" i="22"/>
  <c r="U89" i="22"/>
  <c r="T45" i="23"/>
  <c r="T60" i="23"/>
  <c r="P73" i="23"/>
  <c r="Q75" i="23"/>
  <c r="U75" i="23" s="1"/>
  <c r="U88" i="23"/>
  <c r="T92" i="23"/>
  <c r="U10" i="24"/>
  <c r="U21" i="24"/>
  <c r="U38" i="24"/>
  <c r="P69" i="24"/>
  <c r="T69" i="24" s="1"/>
  <c r="P74" i="24"/>
  <c r="U23" i="25"/>
  <c r="T23" i="25"/>
  <c r="T34" i="25"/>
  <c r="P68" i="25"/>
  <c r="P73" i="25"/>
  <c r="U14" i="26"/>
  <c r="T14" i="26"/>
  <c r="E26" i="26"/>
  <c r="Q42" i="26"/>
  <c r="U42" i="26" s="1"/>
  <c r="U55" i="26"/>
  <c r="T55" i="26"/>
  <c r="U45" i="26"/>
  <c r="T45" i="26"/>
  <c r="Q74" i="26"/>
  <c r="P26" i="27"/>
  <c r="T26" i="27" s="1"/>
  <c r="U38" i="27"/>
  <c r="U74" i="23"/>
  <c r="T74" i="23"/>
  <c r="U73" i="23"/>
  <c r="T73" i="23"/>
  <c r="U75" i="24"/>
  <c r="U17" i="24"/>
  <c r="T17" i="24"/>
  <c r="S17" i="24"/>
  <c r="R55" i="24"/>
  <c r="S68" i="24"/>
  <c r="R69" i="24"/>
  <c r="S73" i="24"/>
  <c r="R74" i="24"/>
  <c r="R32" i="25"/>
  <c r="R35" i="25"/>
  <c r="R87" i="25"/>
  <c r="S61" i="26"/>
  <c r="P87" i="26"/>
  <c r="S26" i="27"/>
  <c r="R42" i="27"/>
  <c r="S68" i="27"/>
  <c r="Q68" i="27"/>
  <c r="Q42" i="24"/>
  <c r="U42" i="24" s="1"/>
  <c r="P61" i="24"/>
  <c r="P26" i="25"/>
  <c r="Q55" i="25"/>
  <c r="Q69" i="25"/>
  <c r="U69" i="25" s="1"/>
  <c r="Q74" i="25"/>
  <c r="P75" i="25"/>
  <c r="T75" i="25" s="1"/>
  <c r="S87" i="25"/>
  <c r="P17" i="26"/>
  <c r="T17" i="26" s="1"/>
  <c r="Q32" i="26"/>
  <c r="Q35" i="26"/>
  <c r="U68" i="26"/>
  <c r="T68" i="26"/>
  <c r="P68" i="26"/>
  <c r="P73" i="26"/>
  <c r="Q87" i="26"/>
  <c r="U55" i="27"/>
  <c r="T55" i="27"/>
  <c r="T52" i="27"/>
  <c r="U52" i="27"/>
  <c r="Q55" i="27"/>
  <c r="U14" i="28"/>
  <c r="T14" i="28"/>
  <c r="P42" i="25"/>
  <c r="T42" i="25" s="1"/>
  <c r="U61" i="25"/>
  <c r="T61" i="25"/>
  <c r="Q75" i="25"/>
  <c r="U75" i="25" s="1"/>
  <c r="Q17" i="26"/>
  <c r="U17" i="26" s="1"/>
  <c r="P55" i="26"/>
  <c r="Q68" i="26"/>
  <c r="P69" i="26"/>
  <c r="T69" i="26" s="1"/>
  <c r="Q73" i="26"/>
  <c r="P74" i="26"/>
  <c r="R87" i="26"/>
  <c r="T90" i="26"/>
  <c r="T10" i="27"/>
  <c r="T21" i="27"/>
  <c r="U26" i="27"/>
  <c r="P32" i="27"/>
  <c r="P35" i="27"/>
  <c r="T38" i="27"/>
  <c r="T49" i="27"/>
  <c r="T64" i="27"/>
  <c r="U64" i="27"/>
  <c r="Q115" i="27"/>
  <c r="Q114" i="27"/>
  <c r="T61" i="28"/>
  <c r="U61" i="28"/>
  <c r="S87" i="22"/>
  <c r="U68" i="23"/>
  <c r="T68" i="23"/>
  <c r="Q87" i="23"/>
  <c r="T91" i="23"/>
  <c r="T11" i="24"/>
  <c r="T22" i="24"/>
  <c r="T39" i="24"/>
  <c r="U55" i="24"/>
  <c r="T55" i="24"/>
  <c r="T50" i="24"/>
  <c r="U87" i="24"/>
  <c r="E87" i="24"/>
  <c r="E115" i="24" s="1"/>
  <c r="T115" i="24" s="1"/>
  <c r="T87" i="24"/>
  <c r="T93" i="24"/>
  <c r="T13" i="25"/>
  <c r="T24" i="25"/>
  <c r="T41" i="25"/>
  <c r="T44" i="25"/>
  <c r="T52" i="25"/>
  <c r="T64" i="25"/>
  <c r="T95" i="25"/>
  <c r="T15" i="26"/>
  <c r="T29" i="26"/>
  <c r="T46" i="26"/>
  <c r="T54" i="26"/>
  <c r="T57" i="26"/>
  <c r="T66" i="26"/>
  <c r="T71" i="26"/>
  <c r="S87" i="26"/>
  <c r="T89" i="26"/>
  <c r="T9" i="27"/>
  <c r="T20" i="27"/>
  <c r="T31" i="27"/>
  <c r="T48" i="27"/>
  <c r="T53" i="27"/>
  <c r="Q61" i="27"/>
  <c r="R87" i="23"/>
  <c r="P87" i="24"/>
  <c r="T74" i="25"/>
  <c r="U73" i="25"/>
  <c r="U74" i="25"/>
  <c r="T73" i="25"/>
  <c r="U69" i="26"/>
  <c r="T75" i="26"/>
  <c r="T42" i="26"/>
  <c r="Q75" i="26"/>
  <c r="U75" i="26" s="1"/>
  <c r="U68" i="27"/>
  <c r="T68" i="27"/>
  <c r="T63" i="27"/>
  <c r="U94" i="27"/>
  <c r="T94" i="27"/>
  <c r="U68" i="24"/>
  <c r="T68" i="24"/>
  <c r="Q87" i="24"/>
  <c r="T55" i="25"/>
  <c r="U55" i="25"/>
  <c r="T87" i="25"/>
  <c r="E87" i="25"/>
  <c r="E115" i="25" s="1"/>
  <c r="U115" i="25" s="1"/>
  <c r="U87" i="25"/>
  <c r="U32" i="26"/>
  <c r="T32" i="26"/>
  <c r="U35" i="26"/>
  <c r="T35" i="26"/>
  <c r="R87" i="24"/>
  <c r="P87" i="25"/>
  <c r="U74" i="26"/>
  <c r="T74" i="26"/>
  <c r="T73" i="26"/>
  <c r="U73" i="26"/>
  <c r="U75" i="27"/>
  <c r="U17" i="27"/>
  <c r="T17" i="27"/>
  <c r="U42" i="27"/>
  <c r="T42" i="27"/>
  <c r="P73" i="27"/>
  <c r="U26" i="28"/>
  <c r="T26" i="28"/>
  <c r="U74" i="27"/>
  <c r="T74" i="27"/>
  <c r="U73" i="27"/>
  <c r="T73" i="27"/>
  <c r="S75" i="27"/>
  <c r="U95" i="27"/>
  <c r="U69" i="28"/>
  <c r="T69" i="28"/>
  <c r="T75" i="28"/>
  <c r="U17" i="28"/>
  <c r="U15" i="28"/>
  <c r="S17" i="28"/>
  <c r="T25" i="28"/>
  <c r="T28" i="28"/>
  <c r="U29" i="28"/>
  <c r="U42" i="28"/>
  <c r="T42" i="28"/>
  <c r="T45" i="28"/>
  <c r="U46" i="28"/>
  <c r="T53" i="28"/>
  <c r="U54" i="28"/>
  <c r="R55" i="28"/>
  <c r="U57" i="28"/>
  <c r="T65" i="28"/>
  <c r="U66" i="28"/>
  <c r="S68" i="28"/>
  <c r="R69" i="28"/>
  <c r="S73" i="28"/>
  <c r="R74" i="28"/>
  <c r="Q75" i="28"/>
  <c r="U75" i="28" s="1"/>
  <c r="T88" i="28"/>
  <c r="U89" i="28"/>
  <c r="T96" i="28"/>
  <c r="E82" i="22"/>
  <c r="L114" i="1"/>
  <c r="R114" i="1" s="1"/>
  <c r="U99" i="28"/>
  <c r="U105" i="28"/>
  <c r="U107" i="28"/>
  <c r="U99" i="23"/>
  <c r="U98" i="21"/>
  <c r="U98" i="19"/>
  <c r="U100" i="19"/>
  <c r="U103" i="18"/>
  <c r="U105" i="18"/>
  <c r="U105" i="16"/>
  <c r="U107" i="16"/>
  <c r="U107" i="15"/>
  <c r="T100" i="6"/>
  <c r="U100" i="6"/>
  <c r="T103" i="4"/>
  <c r="U103" i="4"/>
  <c r="T87" i="27"/>
  <c r="E87" i="27"/>
  <c r="E115" i="27" s="1"/>
  <c r="U115" i="27" s="1"/>
  <c r="U87" i="27"/>
  <c r="T93" i="27"/>
  <c r="T13" i="28"/>
  <c r="T24" i="28"/>
  <c r="U35" i="28"/>
  <c r="T41" i="28"/>
  <c r="T44" i="28"/>
  <c r="T52" i="28"/>
  <c r="R75" i="28"/>
  <c r="E82" i="23"/>
  <c r="E82" i="20"/>
  <c r="E82" i="19"/>
  <c r="T99" i="12"/>
  <c r="U99" i="12"/>
  <c r="U109" i="12"/>
  <c r="T109" i="12"/>
  <c r="T107" i="11"/>
  <c r="U107" i="11"/>
  <c r="U101" i="4"/>
  <c r="T101" i="4"/>
  <c r="U106" i="2"/>
  <c r="T106" i="2"/>
  <c r="P87" i="27"/>
  <c r="Q61" i="28"/>
  <c r="U73" i="28"/>
  <c r="T73" i="28"/>
  <c r="U74" i="28"/>
  <c r="T74" i="28"/>
  <c r="E82" i="24"/>
  <c r="E82" i="14"/>
  <c r="T107" i="12"/>
  <c r="U107" i="12"/>
  <c r="U103" i="5"/>
  <c r="T103" i="5"/>
  <c r="N115" i="6"/>
  <c r="N114" i="6"/>
  <c r="U55" i="28"/>
  <c r="T55" i="28"/>
  <c r="U87" i="28"/>
  <c r="E87" i="28"/>
  <c r="E115" i="28" s="1"/>
  <c r="U115" i="28" s="1"/>
  <c r="T87" i="28"/>
  <c r="L114" i="22"/>
  <c r="R114" i="22" s="1"/>
  <c r="R97" i="19"/>
  <c r="L114" i="12"/>
  <c r="R114" i="12" s="1"/>
  <c r="U102" i="2"/>
  <c r="T102" i="2"/>
  <c r="P69" i="27"/>
  <c r="T69" i="27" s="1"/>
  <c r="Q73" i="27"/>
  <c r="P74" i="27"/>
  <c r="R87" i="27"/>
  <c r="P32" i="28"/>
  <c r="T32" i="28" s="1"/>
  <c r="P35" i="28"/>
  <c r="T35" i="28" s="1"/>
  <c r="P87" i="28"/>
  <c r="T92" i="28"/>
  <c r="E82" i="16"/>
  <c r="E82" i="6"/>
  <c r="T99" i="1"/>
  <c r="T105" i="1"/>
  <c r="T107" i="1"/>
  <c r="M114" i="28"/>
  <c r="S114" i="28" s="1"/>
  <c r="M114" i="25"/>
  <c r="S114" i="25" s="1"/>
  <c r="T105" i="24"/>
  <c r="T107" i="24"/>
  <c r="T109" i="24"/>
  <c r="T112" i="22"/>
  <c r="U99" i="21"/>
  <c r="U101" i="19"/>
  <c r="T100" i="18"/>
  <c r="U106" i="18"/>
  <c r="T108" i="17"/>
  <c r="T110" i="17"/>
  <c r="T102" i="16"/>
  <c r="U108" i="16"/>
  <c r="T112" i="14"/>
  <c r="M114" i="14"/>
  <c r="S114" i="14" s="1"/>
  <c r="R97" i="13"/>
  <c r="T99" i="13"/>
  <c r="U105" i="13"/>
  <c r="T107" i="13"/>
  <c r="T98" i="11"/>
  <c r="T112" i="10"/>
  <c r="U112" i="10"/>
  <c r="T100" i="3"/>
  <c r="U100" i="3"/>
  <c r="Q69" i="27"/>
  <c r="U69" i="27" s="1"/>
  <c r="Q74" i="27"/>
  <c r="P75" i="27"/>
  <c r="T75" i="27" s="1"/>
  <c r="S87" i="27"/>
  <c r="P17" i="28"/>
  <c r="T17" i="28" s="1"/>
  <c r="Q32" i="28"/>
  <c r="U32" i="28" s="1"/>
  <c r="Q35" i="28"/>
  <c r="U68" i="28"/>
  <c r="T68" i="28"/>
  <c r="P68" i="28"/>
  <c r="P73" i="28"/>
  <c r="Q87" i="28"/>
  <c r="T91" i="28"/>
  <c r="E82" i="17"/>
  <c r="E82" i="9"/>
  <c r="T98" i="26"/>
  <c r="T104" i="26"/>
  <c r="T106" i="26"/>
  <c r="T112" i="26"/>
  <c r="E97" i="24"/>
  <c r="T97" i="24" s="1"/>
  <c r="T104" i="22"/>
  <c r="U110" i="22"/>
  <c r="T112" i="21"/>
  <c r="L114" i="21"/>
  <c r="R114" i="21" s="1"/>
  <c r="T109" i="20"/>
  <c r="T111" i="20"/>
  <c r="U98" i="18"/>
  <c r="T100" i="17"/>
  <c r="T102" i="17"/>
  <c r="U100" i="16"/>
  <c r="T104" i="14"/>
  <c r="U110" i="14"/>
  <c r="S97" i="13"/>
  <c r="U102" i="12"/>
  <c r="T111" i="4"/>
  <c r="U111" i="4"/>
  <c r="U100" i="2"/>
  <c r="T100" i="2"/>
  <c r="U110" i="2"/>
  <c r="T110" i="2"/>
  <c r="T88" i="27"/>
  <c r="T96" i="27"/>
  <c r="T16" i="28"/>
  <c r="T19" i="28"/>
  <c r="T30" i="28"/>
  <c r="T47" i="28"/>
  <c r="T58" i="28"/>
  <c r="T67" i="28"/>
  <c r="T72" i="28"/>
  <c r="R87" i="28"/>
  <c r="T90" i="28"/>
  <c r="T101" i="25"/>
  <c r="T103" i="25"/>
  <c r="T109" i="25"/>
  <c r="T111" i="25"/>
  <c r="T107" i="23"/>
  <c r="U102" i="22"/>
  <c r="T104" i="21"/>
  <c r="T106" i="21"/>
  <c r="M114" i="21"/>
  <c r="S114" i="21" s="1"/>
  <c r="T101" i="20"/>
  <c r="T103" i="20"/>
  <c r="T106" i="19"/>
  <c r="T108" i="19"/>
  <c r="T111" i="18"/>
  <c r="U102" i="14"/>
  <c r="T112" i="13"/>
  <c r="U101" i="7"/>
  <c r="T101" i="7"/>
  <c r="U102" i="6"/>
  <c r="T102" i="6"/>
  <c r="U88" i="27"/>
  <c r="T71" i="28"/>
  <c r="S87" i="28"/>
  <c r="E82" i="28"/>
  <c r="E82" i="27"/>
  <c r="U105" i="23"/>
  <c r="U101" i="12"/>
  <c r="T101" i="12"/>
  <c r="U105" i="10"/>
  <c r="U107" i="9"/>
  <c r="T107" i="9"/>
  <c r="U98" i="2"/>
  <c r="T98" i="2"/>
  <c r="U108" i="2"/>
  <c r="T108" i="2"/>
  <c r="U98" i="5"/>
  <c r="T100" i="12"/>
  <c r="T104" i="12"/>
  <c r="J114" i="11"/>
  <c r="T110" i="10"/>
  <c r="U109" i="9"/>
  <c r="T111" i="9"/>
  <c r="U111" i="7"/>
  <c r="U105" i="5"/>
  <c r="T105" i="4"/>
  <c r="U111" i="12"/>
  <c r="T105" i="11"/>
  <c r="M114" i="11"/>
  <c r="S114" i="11" s="1"/>
  <c r="R97" i="9"/>
  <c r="R97" i="5"/>
  <c r="U101" i="9"/>
  <c r="T103" i="9"/>
  <c r="U103" i="8"/>
  <c r="U105" i="8"/>
  <c r="U107" i="8"/>
  <c r="L114" i="8"/>
  <c r="R114" i="8" s="1"/>
  <c r="S97" i="7"/>
  <c r="T99" i="6"/>
  <c r="T112" i="5"/>
  <c r="T108" i="4"/>
  <c r="U107" i="3"/>
  <c r="T109" i="3"/>
  <c r="T111" i="3"/>
  <c r="U104" i="10"/>
  <c r="T106" i="10"/>
  <c r="T112" i="8"/>
  <c r="U101" i="6"/>
  <c r="L114" i="4"/>
  <c r="R114" i="4" s="1"/>
  <c r="U99" i="3"/>
  <c r="T115" i="15"/>
  <c r="T115" i="12"/>
  <c r="T115" i="10"/>
  <c r="T115" i="26"/>
  <c r="T115" i="4"/>
  <c r="T115" i="18"/>
  <c r="U115" i="3"/>
  <c r="U115" i="17"/>
  <c r="T115" i="8"/>
  <c r="U115" i="1"/>
  <c r="T115" i="13"/>
  <c r="U115" i="11"/>
  <c r="U111" i="21"/>
  <c r="T111" i="21"/>
  <c r="L114" i="27"/>
  <c r="R114" i="27" s="1"/>
  <c r="M114" i="26"/>
  <c r="S114" i="26" s="1"/>
  <c r="E97" i="25"/>
  <c r="U111" i="24"/>
  <c r="T111" i="24"/>
  <c r="U103" i="22"/>
  <c r="T103" i="22"/>
  <c r="U103" i="21"/>
  <c r="T103" i="21"/>
  <c r="U102" i="19"/>
  <c r="T102" i="19"/>
  <c r="U109" i="16"/>
  <c r="T109" i="16"/>
  <c r="U100" i="23"/>
  <c r="T100" i="23"/>
  <c r="U106" i="23"/>
  <c r="T106" i="23"/>
  <c r="U110" i="19"/>
  <c r="T110" i="19"/>
  <c r="L114" i="28"/>
  <c r="R114" i="28" s="1"/>
  <c r="M114" i="27"/>
  <c r="S114" i="27" s="1"/>
  <c r="E97" i="26"/>
  <c r="R97" i="25"/>
  <c r="S97" i="24"/>
  <c r="U105" i="20"/>
  <c r="T105" i="20"/>
  <c r="U107" i="18"/>
  <c r="T107" i="18"/>
  <c r="U101" i="16"/>
  <c r="T101" i="16"/>
  <c r="U111" i="22"/>
  <c r="T111" i="22"/>
  <c r="T104" i="1"/>
  <c r="T112" i="1"/>
  <c r="T101" i="28"/>
  <c r="T109" i="28"/>
  <c r="E97" i="27"/>
  <c r="T98" i="27"/>
  <c r="T106" i="27"/>
  <c r="T103" i="26"/>
  <c r="T111" i="26"/>
  <c r="T100" i="25"/>
  <c r="T108" i="25"/>
  <c r="T104" i="24"/>
  <c r="U99" i="18"/>
  <c r="T99" i="18"/>
  <c r="U112" i="17"/>
  <c r="T112" i="17"/>
  <c r="U98" i="23"/>
  <c r="T98" i="23"/>
  <c r="E97" i="23"/>
  <c r="U103" i="14"/>
  <c r="T103" i="14"/>
  <c r="T101" i="1"/>
  <c r="T109" i="1"/>
  <c r="E97" i="28"/>
  <c r="T98" i="28"/>
  <c r="T106" i="28"/>
  <c r="T103" i="27"/>
  <c r="T111" i="27"/>
  <c r="T100" i="26"/>
  <c r="T108" i="26"/>
  <c r="T105" i="25"/>
  <c r="U103" i="23"/>
  <c r="T103" i="23"/>
  <c r="U111" i="23"/>
  <c r="T111" i="23"/>
  <c r="U106" i="22"/>
  <c r="T106" i="22"/>
  <c r="L114" i="20"/>
  <c r="R114" i="20" s="1"/>
  <c r="R97" i="20"/>
  <c r="U105" i="19"/>
  <c r="T105" i="19"/>
  <c r="U104" i="17"/>
  <c r="T104" i="17"/>
  <c r="T108" i="11"/>
  <c r="U108" i="11"/>
  <c r="U108" i="23"/>
  <c r="T108" i="23"/>
  <c r="E97" i="1"/>
  <c r="T98" i="1"/>
  <c r="T106" i="1"/>
  <c r="T103" i="28"/>
  <c r="T111" i="28"/>
  <c r="T100" i="27"/>
  <c r="T108" i="27"/>
  <c r="T105" i="26"/>
  <c r="T102" i="25"/>
  <c r="T110" i="25"/>
  <c r="T99" i="24"/>
  <c r="U103" i="24"/>
  <c r="T103" i="24"/>
  <c r="T106" i="24"/>
  <c r="U98" i="22"/>
  <c r="T98" i="22"/>
  <c r="E97" i="22"/>
  <c r="U100" i="22"/>
  <c r="T100" i="22"/>
  <c r="U108" i="21"/>
  <c r="T108" i="21"/>
  <c r="E97" i="20"/>
  <c r="U108" i="20"/>
  <c r="T108" i="20"/>
  <c r="T103" i="1"/>
  <c r="T111" i="1"/>
  <c r="T100" i="28"/>
  <c r="T108" i="28"/>
  <c r="T105" i="27"/>
  <c r="T102" i="26"/>
  <c r="T110" i="26"/>
  <c r="T99" i="25"/>
  <c r="T107" i="25"/>
  <c r="T101" i="24"/>
  <c r="U108" i="24"/>
  <c r="T101" i="23"/>
  <c r="T109" i="23"/>
  <c r="L114" i="23"/>
  <c r="R114" i="23" s="1"/>
  <c r="U100" i="21"/>
  <c r="T100" i="21"/>
  <c r="E97" i="21"/>
  <c r="U100" i="20"/>
  <c r="T100" i="20"/>
  <c r="E97" i="19"/>
  <c r="M114" i="19"/>
  <c r="S114" i="19" s="1"/>
  <c r="S97" i="19"/>
  <c r="U102" i="18"/>
  <c r="T102" i="18"/>
  <c r="U106" i="15"/>
  <c r="T106" i="15"/>
  <c r="T100" i="11"/>
  <c r="E97" i="11"/>
  <c r="U100" i="11"/>
  <c r="U98" i="15"/>
  <c r="T98" i="15"/>
  <c r="E97" i="15"/>
  <c r="U111" i="14"/>
  <c r="T111" i="14"/>
  <c r="M114" i="22"/>
  <c r="S114" i="22" s="1"/>
  <c r="T115" i="19"/>
  <c r="L114" i="15"/>
  <c r="R114" i="15" s="1"/>
  <c r="L114" i="7"/>
  <c r="R114" i="7" s="1"/>
  <c r="R97" i="7"/>
  <c r="U108" i="7"/>
  <c r="T108" i="7"/>
  <c r="T110" i="18"/>
  <c r="T99" i="17"/>
  <c r="T107" i="17"/>
  <c r="T104" i="16"/>
  <c r="T112" i="16"/>
  <c r="L114" i="16"/>
  <c r="R114" i="16" s="1"/>
  <c r="T101" i="15"/>
  <c r="T109" i="15"/>
  <c r="M114" i="15"/>
  <c r="S114" i="15" s="1"/>
  <c r="E97" i="14"/>
  <c r="T98" i="14"/>
  <c r="T106" i="14"/>
  <c r="U115" i="14"/>
  <c r="U103" i="12"/>
  <c r="U104" i="11"/>
  <c r="U112" i="11"/>
  <c r="U101" i="10"/>
  <c r="U109" i="10"/>
  <c r="U100" i="7"/>
  <c r="T100" i="7"/>
  <c r="U105" i="6"/>
  <c r="T105" i="6"/>
  <c r="U107" i="4"/>
  <c r="T107" i="4"/>
  <c r="T115" i="21"/>
  <c r="L114" i="17"/>
  <c r="R114" i="17" s="1"/>
  <c r="M114" i="16"/>
  <c r="S114" i="16" s="1"/>
  <c r="E97" i="10"/>
  <c r="S97" i="10"/>
  <c r="M114" i="10"/>
  <c r="S114" i="10" s="1"/>
  <c r="T98" i="9"/>
  <c r="E97" i="9"/>
  <c r="U99" i="4"/>
  <c r="T99" i="4"/>
  <c r="T108" i="22"/>
  <c r="T105" i="21"/>
  <c r="T102" i="20"/>
  <c r="T110" i="20"/>
  <c r="T99" i="19"/>
  <c r="T107" i="19"/>
  <c r="T104" i="18"/>
  <c r="T112" i="18"/>
  <c r="T101" i="17"/>
  <c r="T109" i="17"/>
  <c r="E97" i="16"/>
  <c r="T98" i="16"/>
  <c r="T106" i="16"/>
  <c r="T103" i="15"/>
  <c r="T111" i="15"/>
  <c r="T100" i="14"/>
  <c r="T108" i="14"/>
  <c r="R97" i="11"/>
  <c r="L114" i="11"/>
  <c r="R114" i="11" s="1"/>
  <c r="U104" i="3"/>
  <c r="T104" i="3"/>
  <c r="U101" i="2"/>
  <c r="E97" i="2"/>
  <c r="T101" i="2"/>
  <c r="U109" i="2"/>
  <c r="T109" i="2"/>
  <c r="T115" i="23"/>
  <c r="T105" i="22"/>
  <c r="T102" i="21"/>
  <c r="T110" i="21"/>
  <c r="T99" i="20"/>
  <c r="T107" i="20"/>
  <c r="T104" i="19"/>
  <c r="T112" i="19"/>
  <c r="T101" i="18"/>
  <c r="T109" i="18"/>
  <c r="E97" i="17"/>
  <c r="T98" i="17"/>
  <c r="T106" i="17"/>
  <c r="T103" i="16"/>
  <c r="T111" i="16"/>
  <c r="T100" i="15"/>
  <c r="T108" i="15"/>
  <c r="T105" i="14"/>
  <c r="T98" i="13"/>
  <c r="T102" i="13"/>
  <c r="U111" i="8"/>
  <c r="E97" i="6"/>
  <c r="M114" i="6"/>
  <c r="S114" i="6" s="1"/>
  <c r="S97" i="6"/>
  <c r="U110" i="5"/>
  <c r="T110" i="5"/>
  <c r="U112" i="3"/>
  <c r="T112" i="3"/>
  <c r="E97" i="18"/>
  <c r="T115" i="16"/>
  <c r="E97" i="13"/>
  <c r="U110" i="13"/>
  <c r="U98" i="9"/>
  <c r="U106" i="9"/>
  <c r="U102" i="5"/>
  <c r="T102" i="5"/>
  <c r="T100" i="13"/>
  <c r="T108" i="13"/>
  <c r="T105" i="12"/>
  <c r="T102" i="11"/>
  <c r="T99" i="10"/>
  <c r="T107" i="10"/>
  <c r="T104" i="9"/>
  <c r="T112" i="9"/>
  <c r="T101" i="8"/>
  <c r="T109" i="8"/>
  <c r="E97" i="7"/>
  <c r="T98" i="7"/>
  <c r="T106" i="7"/>
  <c r="R97" i="6"/>
  <c r="T103" i="6"/>
  <c r="T111" i="6"/>
  <c r="S97" i="5"/>
  <c r="T100" i="5"/>
  <c r="T108" i="5"/>
  <c r="T102" i="3"/>
  <c r="T110" i="3"/>
  <c r="T99" i="2"/>
  <c r="T107" i="2"/>
  <c r="L114" i="10"/>
  <c r="R114" i="10" s="1"/>
  <c r="M114" i="9"/>
  <c r="S114" i="9" s="1"/>
  <c r="E97" i="8"/>
  <c r="T115" i="6"/>
  <c r="T104" i="2"/>
  <c r="T112" i="2"/>
  <c r="L114" i="2"/>
  <c r="R114" i="2" s="1"/>
  <c r="T115" i="7"/>
  <c r="L114" i="3"/>
  <c r="R114" i="3" s="1"/>
  <c r="M114" i="2"/>
  <c r="S114" i="2" s="1"/>
  <c r="T115" i="9"/>
  <c r="E97" i="3"/>
  <c r="T109" i="13"/>
  <c r="E97" i="12"/>
  <c r="T98" i="12"/>
  <c r="T106" i="12"/>
  <c r="T103" i="11"/>
  <c r="T111" i="11"/>
  <c r="T100" i="10"/>
  <c r="T108" i="10"/>
  <c r="T105" i="9"/>
  <c r="T102" i="8"/>
  <c r="T110" i="8"/>
  <c r="T99" i="7"/>
  <c r="T107" i="7"/>
  <c r="T104" i="6"/>
  <c r="T112" i="6"/>
  <c r="T101" i="5"/>
  <c r="T109" i="5"/>
  <c r="E97" i="4"/>
  <c r="T98" i="4"/>
  <c r="T106" i="4"/>
  <c r="T103" i="3"/>
  <c r="T115" i="2"/>
  <c r="E97" i="5"/>
  <c r="T115" i="28" l="1"/>
  <c r="T115" i="5"/>
  <c r="U26" i="2"/>
  <c r="T26" i="4"/>
  <c r="T115" i="25"/>
  <c r="T32" i="12"/>
  <c r="T115" i="20"/>
  <c r="U32" i="8"/>
  <c r="U32" i="1"/>
  <c r="E114" i="24"/>
  <c r="Q115" i="28"/>
  <c r="Q114" i="28"/>
  <c r="P115" i="16"/>
  <c r="P114" i="16"/>
  <c r="Q115" i="16"/>
  <c r="Q114" i="16"/>
  <c r="U26" i="14"/>
  <c r="T26" i="14"/>
  <c r="Q115" i="11"/>
  <c r="Q114" i="11"/>
  <c r="Q115" i="9"/>
  <c r="Q114" i="9"/>
  <c r="Q115" i="6"/>
  <c r="Q114" i="6"/>
  <c r="P114" i="5"/>
  <c r="P115" i="5"/>
  <c r="P115" i="27"/>
  <c r="P114" i="27"/>
  <c r="P115" i="25"/>
  <c r="P114" i="25"/>
  <c r="P115" i="24"/>
  <c r="P114" i="24"/>
  <c r="Q115" i="26"/>
  <c r="Q114" i="26"/>
  <c r="P115" i="19"/>
  <c r="P114" i="19"/>
  <c r="Q115" i="15"/>
  <c r="Q114" i="15"/>
  <c r="Q115" i="14"/>
  <c r="Q114" i="14"/>
  <c r="P115" i="14"/>
  <c r="P114" i="14"/>
  <c r="Q115" i="3"/>
  <c r="Q114" i="3"/>
  <c r="Q115" i="2"/>
  <c r="Q114" i="2"/>
  <c r="U35" i="2"/>
  <c r="T35" i="2"/>
  <c r="U32" i="2"/>
  <c r="T32" i="2"/>
  <c r="U35" i="6"/>
  <c r="T35" i="6"/>
  <c r="T32" i="25"/>
  <c r="U32" i="25"/>
  <c r="Q115" i="13"/>
  <c r="Q114" i="13"/>
  <c r="Q115" i="10"/>
  <c r="Q114" i="10"/>
  <c r="Q115" i="4"/>
  <c r="Q114" i="4"/>
  <c r="T61" i="8"/>
  <c r="U61" i="8"/>
  <c r="P115" i="22"/>
  <c r="P114" i="22"/>
  <c r="P115" i="18"/>
  <c r="P114" i="18"/>
  <c r="T61" i="24"/>
  <c r="U61" i="24"/>
  <c r="Q115" i="17"/>
  <c r="Q114" i="17"/>
  <c r="Q115" i="7"/>
  <c r="Q114" i="7"/>
  <c r="P114" i="10"/>
  <c r="P115" i="10"/>
  <c r="P115" i="9"/>
  <c r="P114" i="9"/>
  <c r="P115" i="6"/>
  <c r="P114" i="6"/>
  <c r="U26" i="26"/>
  <c r="T26" i="26"/>
  <c r="P115" i="20"/>
  <c r="P114" i="20"/>
  <c r="Q115" i="19"/>
  <c r="Q114" i="19"/>
  <c r="P115" i="21"/>
  <c r="P114" i="21"/>
  <c r="P115" i="8"/>
  <c r="P114" i="8"/>
  <c r="Q115" i="23"/>
  <c r="Q114" i="23"/>
  <c r="P115" i="26"/>
  <c r="P114" i="26"/>
  <c r="Q115" i="22"/>
  <c r="Q114" i="22"/>
  <c r="U61" i="14"/>
  <c r="T61" i="14"/>
  <c r="P114" i="11"/>
  <c r="P115" i="11"/>
  <c r="U32" i="6"/>
  <c r="T32" i="6"/>
  <c r="Q115" i="24"/>
  <c r="Q114" i="24"/>
  <c r="U115" i="24"/>
  <c r="T115" i="27"/>
  <c r="Q115" i="18"/>
  <c r="Q114" i="18"/>
  <c r="P115" i="23"/>
  <c r="P114" i="23"/>
  <c r="Q115" i="21"/>
  <c r="Q114" i="21"/>
  <c r="P115" i="17"/>
  <c r="P114" i="17"/>
  <c r="P114" i="12"/>
  <c r="P115" i="12"/>
  <c r="P115" i="13"/>
  <c r="P114" i="13"/>
  <c r="U61" i="9"/>
  <c r="T61" i="9"/>
  <c r="P115" i="2"/>
  <c r="P114" i="2"/>
  <c r="P115" i="28"/>
  <c r="P114" i="28"/>
  <c r="U97" i="24"/>
  <c r="T115" i="22"/>
  <c r="P115" i="15"/>
  <c r="P114" i="15"/>
  <c r="P115" i="7"/>
  <c r="P114" i="7"/>
  <c r="P115" i="3"/>
  <c r="P114" i="3"/>
  <c r="Q115" i="5"/>
  <c r="Q114" i="5"/>
  <c r="P115" i="1"/>
  <c r="P114" i="1"/>
  <c r="U97" i="14"/>
  <c r="T97" i="14"/>
  <c r="E114" i="14"/>
  <c r="E114" i="18"/>
  <c r="U97" i="18"/>
  <c r="T97" i="18"/>
  <c r="T97" i="2"/>
  <c r="E114" i="2"/>
  <c r="U97" i="2"/>
  <c r="T97" i="23"/>
  <c r="U97" i="23"/>
  <c r="E114" i="23"/>
  <c r="E114" i="6"/>
  <c r="U97" i="6"/>
  <c r="T97" i="6"/>
  <c r="U97" i="27"/>
  <c r="T97" i="27"/>
  <c r="E114" i="27"/>
  <c r="U97" i="9"/>
  <c r="T97" i="9"/>
  <c r="E114" i="9"/>
  <c r="U97" i="21"/>
  <c r="T97" i="21"/>
  <c r="E114" i="21"/>
  <c r="U97" i="22"/>
  <c r="T97" i="22"/>
  <c r="E114" i="22"/>
  <c r="E114" i="1"/>
  <c r="T97" i="1"/>
  <c r="U97" i="1"/>
  <c r="E114" i="25"/>
  <c r="U97" i="25"/>
  <c r="T97" i="25"/>
  <c r="E114" i="4"/>
  <c r="U97" i="4"/>
  <c r="T97" i="4"/>
  <c r="E114" i="12"/>
  <c r="U97" i="12"/>
  <c r="T97" i="12"/>
  <c r="T97" i="28"/>
  <c r="U97" i="28"/>
  <c r="E114" i="28"/>
  <c r="T97" i="16"/>
  <c r="E114" i="16"/>
  <c r="U97" i="16"/>
  <c r="U97" i="15"/>
  <c r="T97" i="15"/>
  <c r="E114" i="15"/>
  <c r="E114" i="3"/>
  <c r="U97" i="3"/>
  <c r="T97" i="3"/>
  <c r="T97" i="10"/>
  <c r="E114" i="10"/>
  <c r="U97" i="10"/>
  <c r="U97" i="20"/>
  <c r="T97" i="20"/>
  <c r="E114" i="20"/>
  <c r="E114" i="17"/>
  <c r="U97" i="17"/>
  <c r="T97" i="17"/>
  <c r="E114" i="5"/>
  <c r="U97" i="5"/>
  <c r="T97" i="5"/>
  <c r="U97" i="8"/>
  <c r="T97" i="8"/>
  <c r="E114" i="8"/>
  <c r="U97" i="7"/>
  <c r="T97" i="7"/>
  <c r="E114" i="7"/>
  <c r="E114" i="13"/>
  <c r="T97" i="13"/>
  <c r="U97" i="13"/>
  <c r="U97" i="11"/>
  <c r="E114" i="11"/>
  <c r="T97" i="11"/>
  <c r="E114" i="19"/>
  <c r="U97" i="19"/>
  <c r="T97" i="19"/>
  <c r="U97" i="26"/>
  <c r="T97" i="26"/>
  <c r="E114" i="26"/>
  <c r="U114" i="24" l="1"/>
  <c r="T114" i="24"/>
  <c r="T114" i="25"/>
  <c r="U114" i="25"/>
  <c r="U114" i="15"/>
  <c r="T114" i="15"/>
  <c r="U114" i="12"/>
  <c r="T114" i="12"/>
  <c r="U114" i="13"/>
  <c r="T114" i="13"/>
  <c r="T114" i="7"/>
  <c r="U114" i="7"/>
  <c r="U114" i="16"/>
  <c r="T114" i="16"/>
  <c r="U114" i="1"/>
  <c r="T114" i="1"/>
  <c r="U114" i="23"/>
  <c r="T114" i="23"/>
  <c r="U114" i="18"/>
  <c r="T114" i="18"/>
  <c r="U114" i="21"/>
  <c r="T114" i="21"/>
  <c r="U114" i="10"/>
  <c r="T114" i="10"/>
  <c r="U114" i="9"/>
  <c r="T114" i="9"/>
  <c r="U114" i="22"/>
  <c r="T114" i="22"/>
  <c r="U114" i="14"/>
  <c r="T114" i="14"/>
  <c r="U114" i="2"/>
  <c r="T114" i="2"/>
  <c r="U114" i="5"/>
  <c r="T114" i="5"/>
  <c r="U114" i="6"/>
  <c r="T114" i="6"/>
  <c r="T114" i="11"/>
  <c r="U114" i="11"/>
  <c r="U114" i="8"/>
  <c r="T114" i="8"/>
  <c r="U114" i="17"/>
  <c r="T114" i="17"/>
  <c r="U114" i="28"/>
  <c r="T114" i="28"/>
  <c r="U114" i="4"/>
  <c r="T114" i="4"/>
  <c r="U114" i="27"/>
  <c r="T114" i="27"/>
  <c r="U114" i="19"/>
  <c r="T114" i="19"/>
  <c r="T114" i="26"/>
  <c r="U114" i="26"/>
  <c r="T114" i="20"/>
  <c r="U114" i="20"/>
  <c r="U114" i="3"/>
  <c r="T114" i="3"/>
</calcChain>
</file>

<file path=xl/sharedStrings.xml><?xml version="1.0" encoding="utf-8"?>
<sst xmlns="http://schemas.openxmlformats.org/spreadsheetml/2006/main" count="10336" uniqueCount="155">
  <si>
    <t>Figures Finalised as at 2026/01/30</t>
  </si>
  <si>
    <t/>
  </si>
  <si>
    <t>2nd Quarter Ended 31 December 2025</t>
  </si>
  <si>
    <t>CONDITIONAL GRANTS TRANSFERRED FROM NATIONAL DEPARTMENTS AND ACTUAL PAYMENTS MADE BY MUNICIPALITIES: PRELIMINARY RESULTS</t>
  </si>
  <si>
    <t>AGGREGRATED INFORMATION FOR LIMPOPO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</si>
  <si>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</si>
  <si>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</si>
  <si>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</si>
  <si>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</si>
  <si>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</si>
  <si>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</si>
  <si>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2nd Q</t>
  </si>
  <si>
    <t>% Changes for the 2nd Q</t>
  </si>
  <si>
    <t>Approved Roll Over</t>
  </si>
  <si>
    <t>R thousands</t>
  </si>
  <si>
    <t>Division of revenue Act No. 24 of 2024</t>
  </si>
  <si>
    <t>Adjustment (Mid year)</t>
  </si>
  <si>
    <t>Other Adjustments</t>
  </si>
  <si>
    <t>Total Available 2025/26</t>
  </si>
  <si>
    <t>Approved payment schedule</t>
  </si>
  <si>
    <t>Transferred to municipalities for direct grants</t>
  </si>
  <si>
    <t>Actual expenditure National Department by 30 September 2025</t>
  </si>
  <si>
    <t>Actual expenditure by municipalities by 30 September 2025</t>
  </si>
  <si>
    <t>Actual expenditure National Department by 31 December 2025</t>
  </si>
  <si>
    <t>Actual expenditure by municipalities by 31 December 2025</t>
  </si>
  <si>
    <t>Actual expenditure National Department by 31 March 2026</t>
  </si>
  <si>
    <t>Actual expenditure by municipalities by 31 March 2026</t>
  </si>
  <si>
    <t>Actual expenditure National Department by 30 June 2026</t>
  </si>
  <si>
    <t>Actual expenditure by municipalities by 30 June 2026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</si>
  <si>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</si>
  <si>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</si>
  <si>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</si>
  <si>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</si>
  <si>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</si>
  <si>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</si>
  <si>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</si>
  <si>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</si>
  <si>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</si>
  <si>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</si>
  <si>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</si>
  <si>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Urban Development Financing Grant (Schedule 4B)</t>
  </si>
  <si>
    <t>Neighbourhood Development Partnership (Schedule 5B)</t>
  </si>
  <si>
    <t>Neighbourhood Development Partnership (Schedule 6B)</t>
  </si>
  <si>
    <t>Smart Meter Grant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</si>
  <si>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</si>
  <si>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</si>
  <si>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</si>
  <si>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</si>
  <si>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</si>
  <si>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</si>
  <si>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</si>
  <si>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</si>
  <si>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</si>
  <si>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</si>
  <si>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</si>
  <si>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</si>
  <si>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</si>
  <si>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</si>
  <si>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</si>
  <si>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</si>
  <si>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</si>
  <si>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</si>
  <si>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</si>
  <si>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</si>
  <si>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</si>
  <si>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</si>
  <si>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</si>
  <si>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</si>
  <si>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</si>
  <si>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</si>
  <si>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</si>
  <si>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</si>
  <si>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</si>
  <si>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</si>
  <si>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</si>
  <si>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</si>
  <si>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</si>
  <si>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</si>
  <si>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</si>
  <si>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</si>
  <si>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</si>
  <si>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</si>
  <si>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</si>
  <si>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</si>
  <si>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</si>
  <si>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</si>
  <si>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</si>
  <si>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</si>
  <si>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Informal Settlements Upgrading Partnership Grant (Schedule 5B)</t>
  </si>
  <si>
    <t>Sub-Total</t>
  </si>
  <si>
    <t>Municipal Infrastructure Grant</t>
  </si>
  <si>
    <t>Municipal Infrastructure Grant (Schedule 6B)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</si>
  <si>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</si>
  <si>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</si>
  <si>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</si>
  <si>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</si>
  <si>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</si>
  <si>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</si>
  <si>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2025</t>
  </si>
  <si>
    <t>Actual expenditure Provincial Department by 31 December 2025</t>
  </si>
  <si>
    <t>Actual expenditure Provincial Department by 31 March 2026</t>
  </si>
  <si>
    <t>Actual expenditure Provincial Department by 30 June 2026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</si>
  <si>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</si>
  <si>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</si>
  <si>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</si>
  <si>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</si>
  <si>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</si>
  <si>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</si>
  <si>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</si>
  <si>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</si>
  <si>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</si>
  <si>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</si>
  <si>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</si>
  <si>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</si>
  <si>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LIMPOPO: GREATER GIYANI (LIM331)</t>
  </si>
  <si>
    <t>LIMPOPO: GREATER LETABA (LIM332)</t>
  </si>
  <si>
    <t>LIMPOPO: GREATER TZANEEN (LIM333)</t>
  </si>
  <si>
    <t>LIMPOPO: BA-PHALABORWA (LIM334)</t>
  </si>
  <si>
    <t>LIMPOPO: MARULENG (LIM335)</t>
  </si>
  <si>
    <t>LIMPOPO: MOPANI (DC33)</t>
  </si>
  <si>
    <t>LIMPOPO: MUSINA (LIM341)</t>
  </si>
  <si>
    <t>LIMPOPO: THULAMELA (LIM343)</t>
  </si>
  <si>
    <t>LIMPOPO: MAKHADO (LIM344)</t>
  </si>
  <si>
    <t>LIMPOPO: COLLINS CHABANE (LIM345)</t>
  </si>
  <si>
    <t>LIMPOPO: VHEMBE (DC34)</t>
  </si>
  <si>
    <t>LIMPOPO: BLOUBERG (LIM351)</t>
  </si>
  <si>
    <t>LIMPOPO: MOLEMOLE (LIM353)</t>
  </si>
  <si>
    <t>LIMPOPO: POLOKWANE (LIM354)</t>
  </si>
  <si>
    <t>LIMPOPO: LEPELLE-NKUMPI (LIM355)</t>
  </si>
  <si>
    <t>LIMPOPO: CAPRICORN (DC35)</t>
  </si>
  <si>
    <t>LIMPOPO: THABAZIMBI (LIM361)</t>
  </si>
  <si>
    <t>LIMPOPO: LEPHALALE (LIM362)</t>
  </si>
  <si>
    <t>LIMPOPO: BELA BELA (LIM366)</t>
  </si>
  <si>
    <t>LIMPOPO: MOGALAKWENA (LIM367)</t>
  </si>
  <si>
    <t>LIMPOPO: MODIMOLLE-MOOKGOPONG (LIM368)</t>
  </si>
  <si>
    <t>LIMPOPO: WATERBERG (DC36)</t>
  </si>
  <si>
    <t>LIMPOPO: EPHRAIM MOGALE (LIM471)</t>
  </si>
  <si>
    <t>LIMPOPO: ELIAS MOTSOALEDI (LIM472)</t>
  </si>
  <si>
    <t>LIMPOPO: MAKHUDUTHAMAGA (LIM473)</t>
  </si>
  <si>
    <t>LIMPOPO: TUBATSE FETAKGOMO (LIM476)</t>
  </si>
  <si>
    <t>LIMPOPO: SEKHUKHUNE (DC47)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</si>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</sst>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_(* #,##0_);_(* \(#,##0\);_(* &quot;&quot;\-\ &quot;&quot;?_);_(@_)"/>
    <numFmt numFmtId="168" formatCode="0.0\%;\(0.0\%\);_(* &quot;-&quot;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5" fontId="2" fillId="0" borderId="3" xfId="0" applyNumberFormat="1" applyFont="1" applyBorder="1" applyAlignment="1">
      <alignment horizontal="center" vertical="top" wrapText="1"/>
    </xf>
    <xf numFmtId="165" fontId="2" fillId="0" borderId="0" xfId="0" applyNumberFormat="1" applyFont="1" applyAlignment="1">
      <alignment horizontal="center" vertical="top" wrapText="1"/>
    </xf>
    <xf numFmtId="166" fontId="3" fillId="0" borderId="4" xfId="0" applyNumberFormat="1" applyFont="1" applyBorder="1"/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4" xfId="0" applyFont="1" applyBorder="1" applyAlignment="1">
      <alignment horizontal="left" indent="1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Continuous" vertical="justify"/>
    </xf>
    <xf numFmtId="10" fontId="2" fillId="0" borderId="2" xfId="1" applyNumberFormat="1" applyFont="1" applyFill="1" applyBorder="1" applyAlignment="1" applyProtection="1">
      <alignment horizontal="right"/>
    </xf>
    <xf numFmtId="10" fontId="2" fillId="0" borderId="1" xfId="1" applyNumberFormat="1" applyFont="1" applyFill="1" applyBorder="1" applyAlignment="1" applyProtection="1">
      <alignment horizontal="right"/>
    </xf>
    <xf numFmtId="0" fontId="2" fillId="2" borderId="4" xfId="0" applyFont="1" applyFill="1" applyBorder="1" applyAlignment="1" applyProtection="1">
      <alignment horizontal="left" indent="1"/>
      <protection locked="0"/>
    </xf>
    <xf numFmtId="10" fontId="2" fillId="0" borderId="3" xfId="1" applyNumberFormat="1" applyFont="1" applyFill="1" applyBorder="1" applyAlignment="1" applyProtection="1">
      <alignment horizontal="right"/>
    </xf>
    <xf numFmtId="10" fontId="2" fillId="0" borderId="4" xfId="1" applyNumberFormat="1" applyFont="1" applyFill="1" applyBorder="1" applyAlignment="1" applyProtection="1">
      <alignment horizontal="right"/>
    </xf>
    <xf numFmtId="165" fontId="3" fillId="0" borderId="3" xfId="0" applyNumberFormat="1" applyFont="1" applyBorder="1" applyAlignment="1" applyProtection="1">
      <alignment horizontal="right"/>
      <protection locked="0"/>
    </xf>
    <xf numFmtId="165" fontId="3" fillId="0" borderId="0" xfId="0" applyNumberFormat="1" applyFont="1" applyAlignment="1" applyProtection="1">
      <alignment horizontal="right"/>
      <protection locked="0"/>
    </xf>
    <xf numFmtId="0" fontId="2" fillId="0" borderId="1" xfId="0" applyFont="1" applyBorder="1"/>
    <xf numFmtId="165" fontId="2" fillId="0" borderId="3" xfId="0" applyNumberFormat="1" applyFont="1" applyBorder="1"/>
    <xf numFmtId="165" fontId="2" fillId="0" borderId="0" xfId="0" applyNumberFormat="1" applyFont="1"/>
    <xf numFmtId="10" fontId="2" fillId="0" borderId="9" xfId="1" applyNumberFormat="1" applyFont="1" applyFill="1" applyBorder="1" applyAlignment="1" applyProtection="1">
      <alignment horizontal="right"/>
    </xf>
    <xf numFmtId="10" fontId="2" fillId="0" borderId="10" xfId="1" applyNumberFormat="1" applyFont="1" applyFill="1" applyBorder="1" applyAlignment="1" applyProtection="1">
      <alignment horizontal="right"/>
    </xf>
    <xf numFmtId="0" fontId="2" fillId="0" borderId="10" xfId="0" applyFont="1" applyBorder="1"/>
    <xf numFmtId="0" fontId="2" fillId="0" borderId="11" xfId="0" applyFont="1" applyBorder="1"/>
    <xf numFmtId="165" fontId="2" fillId="0" borderId="11" xfId="0" applyNumberFormat="1" applyFont="1" applyBorder="1"/>
    <xf numFmtId="10" fontId="2" fillId="0" borderId="11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2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10" fillId="0" borderId="10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3" xfId="0" applyFont="1" applyBorder="1" applyAlignment="1">
      <alignment wrapText="1"/>
    </xf>
    <xf numFmtId="167" fontId="10" fillId="0" borderId="4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9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shrinkToFit="1"/>
    </xf>
    <xf numFmtId="0" fontId="11" fillId="0" borderId="3" xfId="0" applyFont="1" applyBorder="1" applyAlignment="1">
      <alignment wrapText="1"/>
    </xf>
    <xf numFmtId="168" fontId="11" fillId="0" borderId="18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shrinkToFit="1"/>
    </xf>
    <xf numFmtId="0" fontId="10" fillId="0" borderId="8" xfId="0" applyFont="1" applyBorder="1"/>
    <xf numFmtId="168" fontId="10" fillId="0" borderId="20" xfId="0" applyNumberFormat="1" applyFont="1" applyBorder="1"/>
    <xf numFmtId="168" fontId="10" fillId="0" borderId="21" xfId="0" applyNumberFormat="1" applyFont="1" applyBorder="1"/>
    <xf numFmtId="168" fontId="10" fillId="0" borderId="21" xfId="0" applyNumberFormat="1" applyFont="1" applyBorder="1" applyAlignment="1">
      <alignment shrinkToFit="1"/>
    </xf>
    <xf numFmtId="0" fontId="0" fillId="0" borderId="3" xfId="0" applyBorder="1"/>
    <xf numFmtId="0" fontId="10" fillId="0" borderId="22" xfId="0" applyFont="1" applyBorder="1"/>
    <xf numFmtId="168" fontId="10" fillId="0" borderId="16" xfId="0" applyNumberFormat="1" applyFont="1" applyBorder="1"/>
    <xf numFmtId="168" fontId="10" fillId="0" borderId="17" xfId="0" applyNumberFormat="1" applyFont="1" applyBorder="1"/>
    <xf numFmtId="168" fontId="10" fillId="0" borderId="17" xfId="0" applyNumberFormat="1" applyFont="1" applyBorder="1" applyAlignment="1">
      <alignment shrinkToFit="1"/>
    </xf>
    <xf numFmtId="0" fontId="10" fillId="0" borderId="9" xfId="0" applyFont="1" applyBorder="1"/>
    <xf numFmtId="168" fontId="10" fillId="0" borderId="24" xfId="0" applyNumberFormat="1" applyFont="1" applyBorder="1"/>
    <xf numFmtId="168" fontId="10" fillId="0" borderId="25" xfId="0" applyNumberFormat="1" applyFont="1" applyBorder="1"/>
    <xf numFmtId="167" fontId="0" fillId="0" borderId="3" xfId="0" applyNumberFormat="1" applyBorder="1"/>
    <xf numFmtId="167" fontId="0" fillId="0" borderId="0" xfId="0" applyNumberFormat="1"/>
    <xf numFmtId="168" fontId="10" fillId="0" borderId="25" xfId="0" applyNumberFormat="1" applyFont="1" applyBorder="1" applyAlignment="1">
      <alignment shrinkToFit="1"/>
    </xf>
    <xf numFmtId="0" fontId="2" fillId="3" borderId="26" xfId="0" applyFont="1" applyFill="1" applyBorder="1" applyAlignment="1">
      <alignment horizontal="left" indent="1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2" fillId="3" borderId="29" xfId="0" applyNumberFormat="1" applyFont="1" applyFill="1" applyBorder="1" applyAlignment="1">
      <alignment horizontal="right"/>
    </xf>
    <xf numFmtId="165" fontId="2" fillId="3" borderId="30" xfId="0" applyNumberFormat="1" applyFont="1" applyFill="1" applyBorder="1" applyAlignment="1">
      <alignment horizontal="right"/>
    </xf>
    <xf numFmtId="165" fontId="2" fillId="3" borderId="31" xfId="0" applyNumberFormat="1" applyFont="1" applyFill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12" xfId="0" applyNumberFormat="1" applyFont="1" applyBorder="1" applyAlignment="1">
      <alignment horizontal="right"/>
    </xf>
    <xf numFmtId="165" fontId="3" fillId="0" borderId="32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5" fontId="2" fillId="0" borderId="33" xfId="0" applyNumberFormat="1" applyFont="1" applyBorder="1" applyAlignment="1">
      <alignment horizontal="center" vertical="center"/>
    </xf>
    <xf numFmtId="165" fontId="2" fillId="0" borderId="34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left" vertical="top" wrapText="1"/>
    </xf>
    <xf numFmtId="165" fontId="2" fillId="0" borderId="35" xfId="0" applyNumberFormat="1" applyFont="1" applyBorder="1" applyAlignment="1">
      <alignment horizontal="center" vertical="top" wrapText="1"/>
    </xf>
    <xf numFmtId="164" fontId="2" fillId="0" borderId="35" xfId="0" applyNumberFormat="1" applyFont="1" applyBorder="1" applyAlignment="1">
      <alignment horizontal="center" vertical="top" wrapText="1"/>
    </xf>
    <xf numFmtId="49" fontId="2" fillId="0" borderId="35" xfId="0" applyNumberFormat="1" applyFont="1" applyBorder="1" applyAlignment="1">
      <alignment horizontal="center" vertical="top" wrapText="1"/>
    </xf>
    <xf numFmtId="49" fontId="2" fillId="0" borderId="36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0" fontId="2" fillId="0" borderId="37" xfId="0" applyFont="1" applyBorder="1" applyAlignment="1">
      <alignment horizontal="left"/>
    </xf>
    <xf numFmtId="165" fontId="2" fillId="0" borderId="23" xfId="0" applyNumberFormat="1" applyFont="1" applyBorder="1" applyAlignment="1">
      <alignment horizontal="right"/>
    </xf>
    <xf numFmtId="168" fontId="2" fillId="0" borderId="22" xfId="1" applyNumberFormat="1" applyFont="1" applyFill="1" applyBorder="1" applyAlignment="1" applyProtection="1">
      <alignment horizontal="right"/>
    </xf>
    <xf numFmtId="168" fontId="2" fillId="0" borderId="23" xfId="1" applyNumberFormat="1" applyFont="1" applyFill="1" applyBorder="1" applyAlignment="1" applyProtection="1">
      <alignment horizontal="right"/>
    </xf>
    <xf numFmtId="0" fontId="2" fillId="0" borderId="35" xfId="0" applyFont="1" applyBorder="1" applyAlignment="1">
      <alignment horizontal="left" indent="1"/>
    </xf>
    <xf numFmtId="168" fontId="11" fillId="0" borderId="4" xfId="0" applyNumberFormat="1" applyFont="1" applyBorder="1" applyAlignment="1">
      <alignment wrapText="1"/>
    </xf>
    <xf numFmtId="168" fontId="11" fillId="0" borderId="4" xfId="0" applyNumberFormat="1" applyFont="1" applyBorder="1" applyAlignment="1">
      <alignment shrinkToFit="1"/>
    </xf>
    <xf numFmtId="167" fontId="11" fillId="0" borderId="3" xfId="0" applyNumberFormat="1" applyFont="1" applyBorder="1" applyAlignment="1">
      <alignment wrapText="1"/>
    </xf>
    <xf numFmtId="167" fontId="11" fillId="0" borderId="0" xfId="0" applyNumberFormat="1" applyFont="1" applyAlignment="1">
      <alignment wrapText="1"/>
    </xf>
    <xf numFmtId="0" fontId="2" fillId="0" borderId="4" xfId="0" applyFont="1" applyBorder="1" applyAlignment="1">
      <alignment horizontal="left" indent="1"/>
    </xf>
    <xf numFmtId="0" fontId="2" fillId="0" borderId="1" xfId="0" applyFont="1" applyBorder="1" applyAlignment="1">
      <alignment horizontal="left" indent="1"/>
    </xf>
    <xf numFmtId="168" fontId="11" fillId="0" borderId="1" xfId="0" applyNumberFormat="1" applyFont="1" applyBorder="1" applyAlignment="1">
      <alignment wrapText="1"/>
    </xf>
    <xf numFmtId="168" fontId="11" fillId="0" borderId="1" xfId="0" applyNumberFormat="1" applyFont="1" applyBorder="1" applyAlignment="1">
      <alignment shrinkToFit="1"/>
    </xf>
    <xf numFmtId="167" fontId="10" fillId="0" borderId="3" xfId="0" applyNumberFormat="1" applyFont="1" applyBorder="1" applyAlignment="1">
      <alignment wrapText="1"/>
    </xf>
    <xf numFmtId="167" fontId="10" fillId="0" borderId="0" xfId="0" applyNumberFormat="1" applyFont="1" applyAlignment="1">
      <alignment wrapText="1"/>
    </xf>
    <xf numFmtId="169" fontId="11" fillId="0" borderId="4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1" fillId="0" borderId="19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20" xfId="0" applyNumberFormat="1" applyFont="1" applyBorder="1"/>
    <xf numFmtId="169" fontId="10" fillId="0" borderId="21" xfId="0" applyNumberFormat="1" applyFont="1" applyBorder="1"/>
    <xf numFmtId="169" fontId="10" fillId="0" borderId="4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19" xfId="0" applyNumberFormat="1" applyFont="1" applyBorder="1" applyAlignment="1">
      <alignment wrapText="1"/>
    </xf>
    <xf numFmtId="169" fontId="10" fillId="0" borderId="23" xfId="0" applyNumberFormat="1" applyFont="1" applyBorder="1"/>
    <xf numFmtId="169" fontId="10" fillId="0" borderId="16" xfId="0" applyNumberFormat="1" applyFont="1" applyBorder="1"/>
    <xf numFmtId="169" fontId="10" fillId="0" borderId="17" xfId="0" applyNumberFormat="1" applyFont="1" applyBorder="1"/>
    <xf numFmtId="169" fontId="10" fillId="0" borderId="10" xfId="0" applyNumberFormat="1" applyFont="1" applyBorder="1"/>
    <xf numFmtId="169" fontId="10" fillId="0" borderId="24" xfId="0" applyNumberFormat="1" applyFont="1" applyBorder="1"/>
    <xf numFmtId="169" fontId="10" fillId="0" borderId="25" xfId="0" applyNumberFormat="1" applyFont="1" applyBorder="1"/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4" xfId="0" applyNumberFormat="1" applyFont="1" applyBorder="1" applyAlignment="1">
      <alignment horizontal="right"/>
    </xf>
    <xf numFmtId="169" fontId="3" fillId="0" borderId="4" xfId="0" applyNumberFormat="1" applyFont="1" applyBorder="1" applyAlignment="1" applyProtection="1">
      <alignment horizontal="right"/>
      <protection locked="0"/>
    </xf>
    <xf numFmtId="169" fontId="2" fillId="0" borderId="3" xfId="0" applyNumberFormat="1" applyFont="1" applyBorder="1" applyAlignment="1">
      <alignment horizontal="right"/>
    </xf>
    <xf numFmtId="169" fontId="2" fillId="0" borderId="37" xfId="0" applyNumberFormat="1" applyFont="1" applyBorder="1" applyAlignment="1">
      <alignment horizontal="right"/>
    </xf>
    <xf numFmtId="169" fontId="2" fillId="0" borderId="23" xfId="0" applyNumberFormat="1" applyFont="1" applyBorder="1" applyAlignment="1">
      <alignment horizontal="right"/>
    </xf>
    <xf numFmtId="169" fontId="11" fillId="0" borderId="35" xfId="0" applyNumberFormat="1" applyFont="1" applyBorder="1" applyAlignment="1">
      <alignment wrapText="1"/>
    </xf>
    <xf numFmtId="169" fontId="10" fillId="0" borderId="1" xfId="0" applyNumberFormat="1" applyFont="1" applyBorder="1" applyAlignment="1">
      <alignment wrapText="1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3" fillId="0" borderId="4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9" xfId="0" applyNumberFormat="1" applyFont="1" applyBorder="1"/>
    <xf numFmtId="165" fontId="2" fillId="0" borderId="9" xfId="0" applyNumberFormat="1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4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6"/>
  <sheetViews>
    <sheetView showGridLines="0" tabSelected="1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63300000</v>
      </c>
      <c r="C10" s="108"/>
      <c r="D10" s="108"/>
      <c r="E10" s="108">
        <f t="shared" ref="E10:E17" si="0">$B10      +$C10      +$D10</f>
        <v>63300000</v>
      </c>
      <c r="F10" s="109">
        <v>63300000</v>
      </c>
      <c r="G10" s="110">
        <v>63300000</v>
      </c>
      <c r="H10" s="109">
        <v>9289000</v>
      </c>
      <c r="I10" s="110">
        <v>8080692</v>
      </c>
      <c r="J10" s="109">
        <v>18546000</v>
      </c>
      <c r="K10" s="110">
        <v>14478621</v>
      </c>
      <c r="L10" s="109"/>
      <c r="M10" s="110"/>
      <c r="N10" s="109"/>
      <c r="O10" s="110"/>
      <c r="P10" s="109">
        <f t="shared" ref="P10:P17" si="1">$H10      +$J10      +$L10      +$N10</f>
        <v>27835000</v>
      </c>
      <c r="Q10" s="110">
        <f t="shared" ref="Q10:Q17" si="2">$I10      +$K10      +$M10      +$O10</f>
        <v>22559313</v>
      </c>
      <c r="R10" s="54">
        <f t="shared" ref="R10:R17" si="3">IF(($H10      =0),0,((($J10      -$H10      )/$H10      )*100))</f>
        <v>99.655506513079985</v>
      </c>
      <c r="S10" s="55">
        <f t="shared" ref="S10:S17" si="4">IF(($I10      =0),0,((($K10      -$I10      )/$I10      )*100))</f>
        <v>79.175508731182916</v>
      </c>
      <c r="T10" s="54">
        <f t="shared" ref="T10:T16" si="5">IF(($E10      =0),0,(($P10      /$E10      )*100))</f>
        <v>43.973143759873615</v>
      </c>
      <c r="U10" s="56">
        <f t="shared" ref="U10:U16" si="6">IF(($E10      =0),0,(($Q10      /$E10      )*100))</f>
        <v>35.638725118483414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17600000</v>
      </c>
      <c r="C11" s="108"/>
      <c r="D11" s="108"/>
      <c r="E11" s="108">
        <f t="shared" si="0"/>
        <v>17600000</v>
      </c>
      <c r="F11" s="109">
        <v>17600000</v>
      </c>
      <c r="G11" s="110">
        <v>11000000</v>
      </c>
      <c r="H11" s="109">
        <v>4223000</v>
      </c>
      <c r="I11" s="110">
        <v>3816048</v>
      </c>
      <c r="J11" s="109">
        <v>4837000</v>
      </c>
      <c r="K11" s="110">
        <v>5412079</v>
      </c>
      <c r="L11" s="109"/>
      <c r="M11" s="110"/>
      <c r="N11" s="109"/>
      <c r="O11" s="110"/>
      <c r="P11" s="109">
        <f t="shared" si="1"/>
        <v>9060000</v>
      </c>
      <c r="Q11" s="110">
        <f t="shared" si="2"/>
        <v>9228127</v>
      </c>
      <c r="R11" s="54">
        <f t="shared" si="3"/>
        <v>14.539426947667536</v>
      </c>
      <c r="S11" s="55">
        <f t="shared" si="4"/>
        <v>41.8241856496564</v>
      </c>
      <c r="T11" s="54">
        <f t="shared" si="5"/>
        <v>51.477272727272727</v>
      </c>
      <c r="U11" s="56">
        <f t="shared" si="6"/>
        <v>52.432539772727274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89020000</v>
      </c>
      <c r="C14" s="108"/>
      <c r="D14" s="108"/>
      <c r="E14" s="108">
        <f t="shared" si="0"/>
        <v>89020000</v>
      </c>
      <c r="F14" s="109">
        <v>89020000</v>
      </c>
      <c r="G14" s="110">
        <v>55764000</v>
      </c>
      <c r="H14" s="109">
        <v>15947000</v>
      </c>
      <c r="I14" s="110">
        <v>16918344</v>
      </c>
      <c r="J14" s="109">
        <v>18150000</v>
      </c>
      <c r="K14" s="110">
        <v>14810012</v>
      </c>
      <c r="L14" s="109"/>
      <c r="M14" s="110"/>
      <c r="N14" s="109"/>
      <c r="O14" s="110"/>
      <c r="P14" s="109">
        <f t="shared" si="1"/>
        <v>34097000</v>
      </c>
      <c r="Q14" s="110">
        <f t="shared" si="2"/>
        <v>31728356</v>
      </c>
      <c r="R14" s="54">
        <f t="shared" si="3"/>
        <v>13.814510566250707</v>
      </c>
      <c r="S14" s="55">
        <f t="shared" si="4"/>
        <v>-12.461810683125961</v>
      </c>
      <c r="T14" s="54">
        <f t="shared" si="5"/>
        <v>38.302628622781398</v>
      </c>
      <c r="U14" s="56">
        <f t="shared" si="6"/>
        <v>35.641828802516287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8000000</v>
      </c>
      <c r="C15" s="108"/>
      <c r="D15" s="108"/>
      <c r="E15" s="108">
        <f t="shared" si="0"/>
        <v>8000000</v>
      </c>
      <c r="F15" s="109">
        <v>8000000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>
        <v>47000000</v>
      </c>
      <c r="C16" s="108"/>
      <c r="D16" s="108"/>
      <c r="E16" s="108">
        <f t="shared" si="0"/>
        <v>47000000</v>
      </c>
      <c r="F16" s="109">
        <v>47000000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224920000</v>
      </c>
      <c r="C17" s="111">
        <f>SUM(C9:C16)</f>
        <v>0</v>
      </c>
      <c r="D17" s="111"/>
      <c r="E17" s="111">
        <f t="shared" si="0"/>
        <v>224920000</v>
      </c>
      <c r="F17" s="112">
        <f t="shared" ref="F17:O17" si="7">SUM(F9:F16)</f>
        <v>224920000</v>
      </c>
      <c r="G17" s="113">
        <f t="shared" si="7"/>
        <v>130064000</v>
      </c>
      <c r="H17" s="112">
        <f t="shared" si="7"/>
        <v>29459000</v>
      </c>
      <c r="I17" s="113">
        <f t="shared" si="7"/>
        <v>28815084</v>
      </c>
      <c r="J17" s="112">
        <f t="shared" si="7"/>
        <v>41533000</v>
      </c>
      <c r="K17" s="113">
        <f t="shared" si="7"/>
        <v>34700712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70992000</v>
      </c>
      <c r="Q17" s="113">
        <f t="shared" si="2"/>
        <v>63515796</v>
      </c>
      <c r="R17" s="58">
        <f t="shared" si="3"/>
        <v>40.985776842391118</v>
      </c>
      <c r="S17" s="59">
        <f t="shared" si="4"/>
        <v>20.425510472223507</v>
      </c>
      <c r="T17" s="58">
        <f>IF((SUM($E9:$E14))=0,0,(P17/(SUM($E9:$E14))*100))</f>
        <v>41.779661016949156</v>
      </c>
      <c r="U17" s="60">
        <f>IF((SUM($E9:$E14))=0,0,(Q17/(SUM($E9:$E14))*100))</f>
        <v>37.379823446327684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433487000</v>
      </c>
      <c r="C19" s="108"/>
      <c r="D19" s="108"/>
      <c r="E19" s="108">
        <f t="shared" ref="E19:E26" si="8">$B19      +$C19      +$D19</f>
        <v>433487000</v>
      </c>
      <c r="F19" s="109">
        <v>433487000</v>
      </c>
      <c r="G19" s="110">
        <v>347811000</v>
      </c>
      <c r="H19" s="109">
        <v>80182000</v>
      </c>
      <c r="I19" s="110">
        <v>80985624</v>
      </c>
      <c r="J19" s="109">
        <v>164184000</v>
      </c>
      <c r="K19" s="110">
        <v>167252521</v>
      </c>
      <c r="L19" s="109"/>
      <c r="M19" s="110"/>
      <c r="N19" s="109"/>
      <c r="O19" s="110"/>
      <c r="P19" s="109">
        <f t="shared" ref="P19:P26" si="9">$H19      +$J19      +$L19      +$N19</f>
        <v>244366000</v>
      </c>
      <c r="Q19" s="110">
        <f t="shared" ref="Q19:Q26" si="10">$I19      +$K19      +$M19      +$O19</f>
        <v>248238145</v>
      </c>
      <c r="R19" s="54">
        <f t="shared" ref="R19:R26" si="11">IF(($H19      =0),0,((($J19      -$H19      )/$H19      )*100))</f>
        <v>104.76416153251353</v>
      </c>
      <c r="S19" s="55">
        <f t="shared" ref="S19:S26" si="12">IF(($I19      =0),0,((($K19      -$I19      )/$I19      )*100))</f>
        <v>106.52124752412848</v>
      </c>
      <c r="T19" s="54">
        <f t="shared" ref="T19:T25" si="13">IF(($E19      =0),0,(($P19      /$E19      )*100))</f>
        <v>56.372163409744701</v>
      </c>
      <c r="U19" s="56">
        <f t="shared" ref="U19:U25" si="14">IF(($E19      =0),0,(($Q19      /$E19      )*100))</f>
        <v>57.26541857079912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>
        <v>55660000</v>
      </c>
      <c r="D22" s="108"/>
      <c r="E22" s="108">
        <f t="shared" si="8"/>
        <v>55660000</v>
      </c>
      <c r="F22" s="109">
        <v>55660000</v>
      </c>
      <c r="G22" s="110">
        <v>55660000</v>
      </c>
      <c r="H22" s="109">
        <v>2993000</v>
      </c>
      <c r="I22" s="110"/>
      <c r="J22" s="109">
        <v>4739000</v>
      </c>
      <c r="K22" s="110">
        <v>1784174</v>
      </c>
      <c r="L22" s="109"/>
      <c r="M22" s="110"/>
      <c r="N22" s="109"/>
      <c r="O22" s="110"/>
      <c r="P22" s="109">
        <f t="shared" si="9"/>
        <v>7732000</v>
      </c>
      <c r="Q22" s="110">
        <f t="shared" si="10"/>
        <v>1784174</v>
      </c>
      <c r="R22" s="54">
        <f t="shared" si="11"/>
        <v>58.336117607751426</v>
      </c>
      <c r="S22" s="55">
        <f t="shared" si="12"/>
        <v>0</v>
      </c>
      <c r="T22" s="54">
        <f t="shared" si="13"/>
        <v>13.891484010061086</v>
      </c>
      <c r="U22" s="56">
        <f t="shared" si="14"/>
        <v>3.2054868846568456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26488000</v>
      </c>
      <c r="C23" s="108"/>
      <c r="D23" s="108"/>
      <c r="E23" s="108">
        <f t="shared" si="8"/>
        <v>26488000</v>
      </c>
      <c r="F23" s="109">
        <v>26488000</v>
      </c>
      <c r="G23" s="110">
        <v>13104000</v>
      </c>
      <c r="H23" s="109">
        <v>549000</v>
      </c>
      <c r="I23" s="110"/>
      <c r="J23" s="109">
        <v>3486000</v>
      </c>
      <c r="K23" s="110">
        <v>1347133</v>
      </c>
      <c r="L23" s="109"/>
      <c r="M23" s="110"/>
      <c r="N23" s="109"/>
      <c r="O23" s="110"/>
      <c r="P23" s="109">
        <f t="shared" si="9"/>
        <v>4035000</v>
      </c>
      <c r="Q23" s="110">
        <f t="shared" si="10"/>
        <v>1347133</v>
      </c>
      <c r="R23" s="54">
        <f t="shared" si="11"/>
        <v>534.97267759562851</v>
      </c>
      <c r="S23" s="55">
        <f t="shared" si="12"/>
        <v>0</v>
      </c>
      <c r="T23" s="54">
        <f t="shared" si="13"/>
        <v>15.233313198429476</v>
      </c>
      <c r="U23" s="56">
        <f t="shared" si="14"/>
        <v>5.0858237692540023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459975000</v>
      </c>
      <c r="C26" s="111">
        <f>SUM(C19:C25)</f>
        <v>55660000</v>
      </c>
      <c r="D26" s="111"/>
      <c r="E26" s="111">
        <f t="shared" si="8"/>
        <v>515635000</v>
      </c>
      <c r="F26" s="112">
        <f t="shared" ref="F26:O26" si="15">SUM(F19:F25)</f>
        <v>515635000</v>
      </c>
      <c r="G26" s="113">
        <f t="shared" si="15"/>
        <v>416575000</v>
      </c>
      <c r="H26" s="112">
        <f t="shared" si="15"/>
        <v>83724000</v>
      </c>
      <c r="I26" s="113">
        <f t="shared" si="15"/>
        <v>80985624</v>
      </c>
      <c r="J26" s="112">
        <f t="shared" si="15"/>
        <v>172409000</v>
      </c>
      <c r="K26" s="113">
        <f t="shared" si="15"/>
        <v>170383828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256133000</v>
      </c>
      <c r="Q26" s="113">
        <f t="shared" si="10"/>
        <v>251369452</v>
      </c>
      <c r="R26" s="58">
        <f t="shared" si="11"/>
        <v>105.92542162342937</v>
      </c>
      <c r="S26" s="59">
        <f t="shared" si="12"/>
        <v>110.38774486691614</v>
      </c>
      <c r="T26" s="58">
        <f>IF(($E26-$E21-$E25)   =0,0,($P26   /($E26-$E21-$E25)   )*100)</f>
        <v>49.673315426609911</v>
      </c>
      <c r="U26" s="60">
        <f>IF(($E26-$E21-$E25)   =0,0,($Q26   /($E26-$E21-$E25)   )*100)</f>
        <v>48.749493731030668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>
        <v>189331000</v>
      </c>
      <c r="C30" s="108"/>
      <c r="D30" s="108"/>
      <c r="E30" s="108">
        <f>$B30      +$C30      +$D30</f>
        <v>189331000</v>
      </c>
      <c r="F30" s="109">
        <v>189331000</v>
      </c>
      <c r="G30" s="110">
        <v>113714000</v>
      </c>
      <c r="H30" s="109">
        <v>24431000</v>
      </c>
      <c r="I30" s="110">
        <v>35022506</v>
      </c>
      <c r="J30" s="109">
        <v>42555000</v>
      </c>
      <c r="K30" s="110">
        <v>35222714</v>
      </c>
      <c r="L30" s="109"/>
      <c r="M30" s="110"/>
      <c r="N30" s="109"/>
      <c r="O30" s="110"/>
      <c r="P30" s="109">
        <f>$H30      +$J30      +$L30      +$N30</f>
        <v>66986000</v>
      </c>
      <c r="Q30" s="110">
        <f>$I30      +$K30      +$M30      +$O30</f>
        <v>70245220</v>
      </c>
      <c r="R30" s="54">
        <f>IF(($H30      =0),0,((($J30      -$H30      )/$H30      )*100))</f>
        <v>74.184437804428811</v>
      </c>
      <c r="S30" s="55">
        <f>IF(($I30      =0),0,((($K30      -$I30      )/$I30      )*100))</f>
        <v>0.57165526647350706</v>
      </c>
      <c r="T30" s="54">
        <f>IF(($E30      =0),0,(($P30      /$E30      )*100))</f>
        <v>35.380365603097218</v>
      </c>
      <c r="U30" s="56">
        <f>IF(($E30      =0),0,(($Q30      /$E30      )*100))</f>
        <v>37.101805832114124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13251000</v>
      </c>
      <c r="C31" s="108"/>
      <c r="D31" s="108"/>
      <c r="E31" s="108">
        <f>$B31      +$C31      +$D31</f>
        <v>13251000</v>
      </c>
      <c r="F31" s="109">
        <v>13251000</v>
      </c>
      <c r="G31" s="110">
        <v>9276000</v>
      </c>
      <c r="H31" s="109">
        <v>2897000</v>
      </c>
      <c r="I31" s="110">
        <v>1352716</v>
      </c>
      <c r="J31" s="109">
        <v>3296000</v>
      </c>
      <c r="K31" s="110">
        <v>5116682</v>
      </c>
      <c r="L31" s="109"/>
      <c r="M31" s="110"/>
      <c r="N31" s="109"/>
      <c r="O31" s="110"/>
      <c r="P31" s="109">
        <f>$H31      +$J31      +$L31      +$N31</f>
        <v>6193000</v>
      </c>
      <c r="Q31" s="110">
        <f>$I31      +$K31      +$M31      +$O31</f>
        <v>6469398</v>
      </c>
      <c r="R31" s="54">
        <f>IF(($H31      =0),0,((($J31      -$H31      )/$H31      )*100))</f>
        <v>13.772868484639281</v>
      </c>
      <c r="S31" s="55">
        <f>IF(($I31      =0),0,((($K31      -$I31      )/$I31      )*100))</f>
        <v>278.25249350196202</v>
      </c>
      <c r="T31" s="54">
        <f>IF(($E31      =0),0,(($P31      /$E31      )*100))</f>
        <v>46.736095389027241</v>
      </c>
      <c r="U31" s="56">
        <f>IF(($E31      =0),0,(($Q31      /$E31      )*100))</f>
        <v>48.821960606746664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202582000</v>
      </c>
      <c r="C32" s="111">
        <f>SUM(C28:C31)</f>
        <v>0</v>
      </c>
      <c r="D32" s="111"/>
      <c r="E32" s="111">
        <f>$B32      +$C32      +$D32</f>
        <v>202582000</v>
      </c>
      <c r="F32" s="112">
        <f t="shared" ref="F32:O32" si="16">SUM(F28:F31)</f>
        <v>202582000</v>
      </c>
      <c r="G32" s="113">
        <f t="shared" si="16"/>
        <v>122990000</v>
      </c>
      <c r="H32" s="112">
        <f t="shared" si="16"/>
        <v>27328000</v>
      </c>
      <c r="I32" s="113">
        <f t="shared" si="16"/>
        <v>36375222</v>
      </c>
      <c r="J32" s="112">
        <f t="shared" si="16"/>
        <v>45851000</v>
      </c>
      <c r="K32" s="113">
        <f t="shared" si="16"/>
        <v>40339396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73179000</v>
      </c>
      <c r="Q32" s="113">
        <f>$I32      +$K32      +$M32      +$O32</f>
        <v>76714618</v>
      </c>
      <c r="R32" s="58">
        <f>IF(($H32      =0),0,((($J32      -$H32      )/$H32      )*100))</f>
        <v>67.780298594847778</v>
      </c>
      <c r="S32" s="59">
        <f>IF(($I32      =0),0,((($K32      -$I32      )/$I32      )*100))</f>
        <v>10.898006340689824</v>
      </c>
      <c r="T32" s="58">
        <f>IF($E32   =0,0,($P32   /$E32   )*100)</f>
        <v>36.123150131798482</v>
      </c>
      <c r="U32" s="60">
        <f>IF($E32   =0,0,($Q32   /$E32   )*100)</f>
        <v>37.868427599688026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77316000</v>
      </c>
      <c r="C34" s="108"/>
      <c r="D34" s="108"/>
      <c r="E34" s="108">
        <f>$B34      +$C34      +$D34</f>
        <v>77316000</v>
      </c>
      <c r="F34" s="109">
        <v>77316000</v>
      </c>
      <c r="G34" s="110">
        <v>54126000</v>
      </c>
      <c r="H34" s="109">
        <v>16583000</v>
      </c>
      <c r="I34" s="110">
        <v>21193977</v>
      </c>
      <c r="J34" s="109">
        <v>20307000</v>
      </c>
      <c r="K34" s="110">
        <v>28847474</v>
      </c>
      <c r="L34" s="109"/>
      <c r="M34" s="110"/>
      <c r="N34" s="109"/>
      <c r="O34" s="110"/>
      <c r="P34" s="109">
        <f>$H34      +$J34      +$L34      +$N34</f>
        <v>36890000</v>
      </c>
      <c r="Q34" s="110">
        <f>$I34      +$K34      +$M34      +$O34</f>
        <v>50041451</v>
      </c>
      <c r="R34" s="54">
        <f>IF(($H34      =0),0,((($J34      -$H34      )/$H34      )*100))</f>
        <v>22.45673279864922</v>
      </c>
      <c r="S34" s="55">
        <f>IF(($I34      =0),0,((($K34      -$I34      )/$I34      )*100))</f>
        <v>36.111660402386967</v>
      </c>
      <c r="T34" s="54">
        <f>IF(($E34      =0),0,(($P34      /$E34      )*100))</f>
        <v>47.713280562884783</v>
      </c>
      <c r="U34" s="56">
        <f>IF(($E34      =0),0,(($Q34      /$E34      )*100))</f>
        <v>64.723279786848778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77316000</v>
      </c>
      <c r="C35" s="111">
        <f>C34</f>
        <v>0</v>
      </c>
      <c r="D35" s="111"/>
      <c r="E35" s="111">
        <f>$B35      +$C35      +$D35</f>
        <v>77316000</v>
      </c>
      <c r="F35" s="112">
        <f t="shared" ref="F35:O35" si="17">F34</f>
        <v>77316000</v>
      </c>
      <c r="G35" s="113">
        <f t="shared" si="17"/>
        <v>54126000</v>
      </c>
      <c r="H35" s="112">
        <f t="shared" si="17"/>
        <v>16583000</v>
      </c>
      <c r="I35" s="113">
        <f t="shared" si="17"/>
        <v>21193977</v>
      </c>
      <c r="J35" s="112">
        <f t="shared" si="17"/>
        <v>20307000</v>
      </c>
      <c r="K35" s="113">
        <f t="shared" si="17"/>
        <v>28847474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36890000</v>
      </c>
      <c r="Q35" s="113">
        <f>$I35      +$K35      +$M35      +$O35</f>
        <v>50041451</v>
      </c>
      <c r="R35" s="58">
        <f>IF(($H35      =0),0,((($J35      -$H35      )/$H35      )*100))</f>
        <v>22.45673279864922</v>
      </c>
      <c r="S35" s="59">
        <f>IF(($I35      =0),0,((($K35      -$I35      )/$I35      )*100))</f>
        <v>36.111660402386967</v>
      </c>
      <c r="T35" s="58">
        <f>IF($E35   =0,0,($P35   /$E35   )*100)</f>
        <v>47.713280562884783</v>
      </c>
      <c r="U35" s="60">
        <f>IF($E35   =0,0,($Q35   /$E35   )*100)</f>
        <v>64.723279786848778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237513000</v>
      </c>
      <c r="C37" s="108"/>
      <c r="D37" s="108"/>
      <c r="E37" s="108">
        <f t="shared" ref="E37:E42" si="18">$B37      +$C37      +$D37</f>
        <v>237513000</v>
      </c>
      <c r="F37" s="109">
        <v>237513000</v>
      </c>
      <c r="G37" s="110">
        <v>145970000</v>
      </c>
      <c r="H37" s="109">
        <v>28128000</v>
      </c>
      <c r="I37" s="110">
        <v>41181460</v>
      </c>
      <c r="J37" s="109">
        <v>96751000</v>
      </c>
      <c r="K37" s="110">
        <v>50901740</v>
      </c>
      <c r="L37" s="109"/>
      <c r="M37" s="110"/>
      <c r="N37" s="109"/>
      <c r="O37" s="110"/>
      <c r="P37" s="109">
        <f t="shared" ref="P37:P42" si="19">$H37      +$J37      +$L37      +$N37</f>
        <v>124879000</v>
      </c>
      <c r="Q37" s="110">
        <f t="shared" ref="Q37:Q42" si="20">$I37      +$K37      +$M37      +$O37</f>
        <v>92083200</v>
      </c>
      <c r="R37" s="54">
        <f t="shared" ref="R37:R42" si="21">IF(($H37      =0),0,((($J37      -$H37      )/$H37      )*100))</f>
        <v>243.96686575654152</v>
      </c>
      <c r="S37" s="55">
        <f t="shared" ref="S37:S42" si="22">IF(($I37      =0),0,((($K37      -$I37      )/$I37      )*100))</f>
        <v>23.603534211754511</v>
      </c>
      <c r="T37" s="54">
        <f t="shared" ref="T37:T41" si="23">IF(($E37      =0),0,(($P37      /$E37      )*100))</f>
        <v>52.577753638748192</v>
      </c>
      <c r="U37" s="56">
        <f t="shared" ref="U37:U41" si="24">IF(($E37      =0),0,(($Q37      /$E37      )*100))</f>
        <v>38.769751550441448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322737000</v>
      </c>
      <c r="C38" s="108"/>
      <c r="D38" s="108"/>
      <c r="E38" s="108">
        <f t="shared" si="18"/>
        <v>322737000</v>
      </c>
      <c r="F38" s="109">
        <v>293435000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38000000</v>
      </c>
      <c r="C40" s="108"/>
      <c r="D40" s="108"/>
      <c r="E40" s="108">
        <f t="shared" si="18"/>
        <v>38000000</v>
      </c>
      <c r="F40" s="109">
        <v>38000000</v>
      </c>
      <c r="G40" s="110">
        <v>23600000</v>
      </c>
      <c r="H40" s="109"/>
      <c r="I40" s="110">
        <v>5040841</v>
      </c>
      <c r="J40" s="109">
        <v>16401000</v>
      </c>
      <c r="K40" s="110">
        <v>9522691</v>
      </c>
      <c r="L40" s="109"/>
      <c r="M40" s="110"/>
      <c r="N40" s="109"/>
      <c r="O40" s="110"/>
      <c r="P40" s="109">
        <f t="shared" si="19"/>
        <v>16401000</v>
      </c>
      <c r="Q40" s="110">
        <f t="shared" si="20"/>
        <v>14563532</v>
      </c>
      <c r="R40" s="54">
        <f t="shared" si="21"/>
        <v>0</v>
      </c>
      <c r="S40" s="55">
        <f t="shared" si="22"/>
        <v>88.910759137215393</v>
      </c>
      <c r="T40" s="54">
        <f t="shared" si="23"/>
        <v>43.160526315789468</v>
      </c>
      <c r="U40" s="56">
        <f t="shared" si="24"/>
        <v>38.325084210526313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598250000</v>
      </c>
      <c r="C42" s="111">
        <f>SUM(C37:C41)</f>
        <v>0</v>
      </c>
      <c r="D42" s="111"/>
      <c r="E42" s="111">
        <f t="shared" si="18"/>
        <v>598250000</v>
      </c>
      <c r="F42" s="112">
        <f t="shared" ref="F42:O42" si="25">SUM(F37:F41)</f>
        <v>568948000</v>
      </c>
      <c r="G42" s="113">
        <f t="shared" si="25"/>
        <v>169570000</v>
      </c>
      <c r="H42" s="112">
        <f t="shared" si="25"/>
        <v>28128000</v>
      </c>
      <c r="I42" s="113">
        <f t="shared" si="25"/>
        <v>46222301</v>
      </c>
      <c r="J42" s="112">
        <f t="shared" si="25"/>
        <v>113152000</v>
      </c>
      <c r="K42" s="113">
        <f t="shared" si="25"/>
        <v>60424431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141280000</v>
      </c>
      <c r="Q42" s="113">
        <f t="shared" si="20"/>
        <v>106646732</v>
      </c>
      <c r="R42" s="58">
        <f t="shared" si="21"/>
        <v>302.27531285551765</v>
      </c>
      <c r="S42" s="59">
        <f t="shared" si="22"/>
        <v>30.725709652576576</v>
      </c>
      <c r="T42" s="58">
        <f>IF((+$E37+$E40) =0,0,(P42   /(+$E37+$E40) )*100)</f>
        <v>51.278887021665042</v>
      </c>
      <c r="U42" s="60">
        <f>IF((+$E37+$E40) =0,0,(Q42   /(+$E37+$E40) )*100)</f>
        <v>38.708421018245964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155509000</v>
      </c>
      <c r="C45" s="108"/>
      <c r="D45" s="108"/>
      <c r="E45" s="108">
        <f t="shared" si="26"/>
        <v>155509000</v>
      </c>
      <c r="F45" s="109">
        <v>155509000</v>
      </c>
      <c r="G45" s="110">
        <v>155509000</v>
      </c>
      <c r="H45" s="109">
        <v>18417000</v>
      </c>
      <c r="I45" s="110">
        <v>40141578</v>
      </c>
      <c r="J45" s="109">
        <v>54472000</v>
      </c>
      <c r="K45" s="110">
        <v>28374313</v>
      </c>
      <c r="L45" s="109"/>
      <c r="M45" s="110"/>
      <c r="N45" s="109"/>
      <c r="O45" s="110"/>
      <c r="P45" s="109">
        <f t="shared" si="27"/>
        <v>72889000</v>
      </c>
      <c r="Q45" s="110">
        <f t="shared" si="28"/>
        <v>68515891</v>
      </c>
      <c r="R45" s="54">
        <f t="shared" si="29"/>
        <v>195.77021230384969</v>
      </c>
      <c r="S45" s="55">
        <f t="shared" si="30"/>
        <v>-29.314405627003502</v>
      </c>
      <c r="T45" s="54">
        <f t="shared" si="31"/>
        <v>46.871242178909263</v>
      </c>
      <c r="U45" s="56">
        <f t="shared" si="32"/>
        <v>44.059116192631933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708170000</v>
      </c>
      <c r="C46" s="108"/>
      <c r="D46" s="108"/>
      <c r="E46" s="108">
        <f t="shared" si="26"/>
        <v>708170000</v>
      </c>
      <c r="F46" s="109">
        <v>708170000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467217000</v>
      </c>
      <c r="C53" s="108"/>
      <c r="D53" s="108"/>
      <c r="E53" s="108">
        <f t="shared" si="26"/>
        <v>467217000</v>
      </c>
      <c r="F53" s="109">
        <v>467217000</v>
      </c>
      <c r="G53" s="110">
        <v>327000000</v>
      </c>
      <c r="H53" s="109">
        <v>120596000</v>
      </c>
      <c r="I53" s="110">
        <v>134976191</v>
      </c>
      <c r="J53" s="109">
        <v>184734000</v>
      </c>
      <c r="K53" s="110">
        <v>198157719</v>
      </c>
      <c r="L53" s="109"/>
      <c r="M53" s="110"/>
      <c r="N53" s="109"/>
      <c r="O53" s="110"/>
      <c r="P53" s="109">
        <f t="shared" si="27"/>
        <v>305330000</v>
      </c>
      <c r="Q53" s="110">
        <f t="shared" si="28"/>
        <v>333133910</v>
      </c>
      <c r="R53" s="54">
        <f t="shared" si="29"/>
        <v>53.184185213439918</v>
      </c>
      <c r="S53" s="55">
        <f t="shared" si="30"/>
        <v>46.809387294089518</v>
      </c>
      <c r="T53" s="54">
        <f t="shared" si="31"/>
        <v>65.350789889922666</v>
      </c>
      <c r="U53" s="56">
        <f t="shared" si="32"/>
        <v>71.301752718758095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444364000</v>
      </c>
      <c r="C54" s="108"/>
      <c r="D54" s="108"/>
      <c r="E54" s="108">
        <f t="shared" si="26"/>
        <v>444364000</v>
      </c>
      <c r="F54" s="109">
        <v>444364000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1775260000</v>
      </c>
      <c r="C55" s="111">
        <f>SUM(C44:C54)</f>
        <v>0</v>
      </c>
      <c r="D55" s="111"/>
      <c r="E55" s="111">
        <f t="shared" si="26"/>
        <v>1775260000</v>
      </c>
      <c r="F55" s="112">
        <f t="shared" ref="F55:O55" si="33">SUM(F44:F54)</f>
        <v>1775260000</v>
      </c>
      <c r="G55" s="113">
        <f t="shared" si="33"/>
        <v>482509000</v>
      </c>
      <c r="H55" s="112">
        <f t="shared" si="33"/>
        <v>139013000</v>
      </c>
      <c r="I55" s="113">
        <f t="shared" si="33"/>
        <v>175117769</v>
      </c>
      <c r="J55" s="112">
        <f t="shared" si="33"/>
        <v>239206000</v>
      </c>
      <c r="K55" s="113">
        <f t="shared" si="33"/>
        <v>226532032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378219000</v>
      </c>
      <c r="Q55" s="113">
        <f t="shared" si="28"/>
        <v>401649801</v>
      </c>
      <c r="R55" s="58">
        <f t="shared" si="29"/>
        <v>72.074554178386194</v>
      </c>
      <c r="S55" s="59">
        <f t="shared" si="30"/>
        <v>29.359820704431201</v>
      </c>
      <c r="T55" s="58">
        <f>IF((+$E45+$E47+$E49+$E50+$E53) =0,0,(P55   /(+$E45+$E47+$E49+$E50+$E53) )*100)</f>
        <v>60.736021942234629</v>
      </c>
      <c r="U55" s="60">
        <f>IF((+$E45+$E47+$E49+$E50+$E53) =0,0,(Q55   /(+$E45+$E47+$E49+$E50+$E53) )*100)</f>
        <v>64.498640011818992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3338303000</v>
      </c>
      <c r="C69" s="120">
        <f>SUM(C9:C16,C19:C25,C28:C31,C34,C37:C41,C44:C54,C57:C60,C63:C67)</f>
        <v>55660000</v>
      </c>
      <c r="D69" s="120"/>
      <c r="E69" s="120">
        <f t="shared" si="35"/>
        <v>3393963000</v>
      </c>
      <c r="F69" s="121">
        <f t="shared" ref="F69:O69" si="43">SUM(F9:F16,F19:F25,F28:F31,F34,F37:F41,F44:F54,F57:F60,F63:F67)</f>
        <v>3364661000</v>
      </c>
      <c r="G69" s="122">
        <f t="shared" si="43"/>
        <v>1375834000</v>
      </c>
      <c r="H69" s="121">
        <f t="shared" si="43"/>
        <v>324235000</v>
      </c>
      <c r="I69" s="122">
        <f t="shared" si="43"/>
        <v>388709977</v>
      </c>
      <c r="J69" s="121">
        <f t="shared" si="43"/>
        <v>632458000</v>
      </c>
      <c r="K69" s="122">
        <f t="shared" si="43"/>
        <v>561227873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956693000</v>
      </c>
      <c r="Q69" s="122">
        <f t="shared" si="37"/>
        <v>949937850</v>
      </c>
      <c r="R69" s="67">
        <f t="shared" si="38"/>
        <v>95.0616065508042</v>
      </c>
      <c r="S69" s="68">
        <f t="shared" si="39"/>
        <v>44.382163105630809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51.333213857225331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50.970753214586964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3414276000</v>
      </c>
      <c r="C71" s="108"/>
      <c r="D71" s="108"/>
      <c r="E71" s="108">
        <f>$B71      +$C71      +$D71</f>
        <v>3414276000</v>
      </c>
      <c r="F71" s="109">
        <v>3414276000</v>
      </c>
      <c r="G71" s="110">
        <v>2671747000</v>
      </c>
      <c r="H71" s="109">
        <v>884556000</v>
      </c>
      <c r="I71" s="110">
        <v>868907896</v>
      </c>
      <c r="J71" s="109">
        <v>1131595000</v>
      </c>
      <c r="K71" s="110">
        <v>983060983</v>
      </c>
      <c r="L71" s="109"/>
      <c r="M71" s="110"/>
      <c r="N71" s="109"/>
      <c r="O71" s="110"/>
      <c r="P71" s="109">
        <f>$H71      +$J71      +$L71      +$N71</f>
        <v>2016151000</v>
      </c>
      <c r="Q71" s="110">
        <f>$I71      +$K71      +$M71      +$O71</f>
        <v>1851968879</v>
      </c>
      <c r="R71" s="54">
        <f>IF(($H71      =0),0,((($J71      -$H71      )/$H71      )*100))</f>
        <v>27.928022646389827</v>
      </c>
      <c r="S71" s="55">
        <f>IF(($I71      =0),0,((($K71      -$I71      )/$I71      )*100))</f>
        <v>13.137535925902094</v>
      </c>
      <c r="T71" s="54">
        <f>IF(($E71      =0),0,(($P71      /$E71      )*100))</f>
        <v>59.050615708864775</v>
      </c>
      <c r="U71" s="56">
        <f>IF(($E71      =0),0,(($Q71      /$E71      )*100))</f>
        <v>54.241920659021126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>
        <v>152714000</v>
      </c>
      <c r="C72" s="108"/>
      <c r="D72" s="108"/>
      <c r="E72" s="108">
        <f>$B72      +$C72      +$D72</f>
        <v>152714000</v>
      </c>
      <c r="F72" s="109">
        <v>152714000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3566990000</v>
      </c>
      <c r="C73" s="117">
        <f>SUM(C71:C72)</f>
        <v>0</v>
      </c>
      <c r="D73" s="117"/>
      <c r="E73" s="117">
        <f>$B73      +$C73      +$D73</f>
        <v>3566990000</v>
      </c>
      <c r="F73" s="118">
        <f t="shared" ref="F73:O73" si="44">SUM(F71:F72)</f>
        <v>3566990000</v>
      </c>
      <c r="G73" s="119">
        <f t="shared" si="44"/>
        <v>2671747000</v>
      </c>
      <c r="H73" s="118">
        <f t="shared" si="44"/>
        <v>884556000</v>
      </c>
      <c r="I73" s="119">
        <f t="shared" si="44"/>
        <v>868907896</v>
      </c>
      <c r="J73" s="118">
        <f t="shared" si="44"/>
        <v>1131595000</v>
      </c>
      <c r="K73" s="119">
        <f t="shared" si="44"/>
        <v>983060983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2016151000</v>
      </c>
      <c r="Q73" s="119">
        <f>$I73      +$K73      +$M73      +$O73</f>
        <v>1851968879</v>
      </c>
      <c r="R73" s="63">
        <f>IF(($H73      =0),0,((($J73      -$H73      )/$H73      )*100))</f>
        <v>27.928022646389827</v>
      </c>
      <c r="S73" s="64">
        <f>IF(($I73      =0),0,((($K73      -$I73      )/$I73      )*100))</f>
        <v>13.137535925902094</v>
      </c>
      <c r="T73" s="63">
        <f>IF(($E71      =0),0,(($P71      /$E71      )*100))</f>
        <v>59.050615708864775</v>
      </c>
      <c r="U73" s="65">
        <f>IF($E71   =0,0,($Q71   /$E71 )*100)</f>
        <v>54.241920659021126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3566990000</v>
      </c>
      <c r="C74" s="120">
        <f>SUM(C71:C72)</f>
        <v>0</v>
      </c>
      <c r="D74" s="120"/>
      <c r="E74" s="120">
        <f>$B74      +$C74      +$D74</f>
        <v>3566990000</v>
      </c>
      <c r="F74" s="121">
        <f t="shared" ref="F74:O74" si="45">SUM(F71:F72)</f>
        <v>3566990000</v>
      </c>
      <c r="G74" s="122">
        <f t="shared" si="45"/>
        <v>2671747000</v>
      </c>
      <c r="H74" s="121">
        <f t="shared" si="45"/>
        <v>884556000</v>
      </c>
      <c r="I74" s="122">
        <f t="shared" si="45"/>
        <v>868907896</v>
      </c>
      <c r="J74" s="121">
        <f t="shared" si="45"/>
        <v>1131595000</v>
      </c>
      <c r="K74" s="122">
        <f t="shared" si="45"/>
        <v>983060983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2016151000</v>
      </c>
      <c r="Q74" s="122">
        <f>$I74      +$K74      +$M74      +$O74</f>
        <v>1851968879</v>
      </c>
      <c r="R74" s="67">
        <f>IF(($H74      =0),0,((($J74      -$H74      )/$H74      )*100))</f>
        <v>27.928022646389827</v>
      </c>
      <c r="S74" s="68">
        <f>IF(($I74      =0),0,((($K74      -$I74      )/$I74      )*100))</f>
        <v>13.137535925902094</v>
      </c>
      <c r="T74" s="67">
        <f>IF(($E71      =0),0,(($P71      /$E71      )*100))</f>
        <v>59.050615708864775</v>
      </c>
      <c r="U74" s="71">
        <f>IF($E71   =0,0,($Q71   /$E71 )*100)</f>
        <v>54.241920659021126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6905293000</v>
      </c>
      <c r="C75" s="120">
        <f>SUM(C9:C16,C19:C25,C28:C31,C34,C37:C41,C44:C54,C57:C60,C63:C67,C71:C72)</f>
        <v>55660000</v>
      </c>
      <c r="D75" s="120"/>
      <c r="E75" s="120">
        <f>$B75      +$C75      +$D75</f>
        <v>6960953000</v>
      </c>
      <c r="F75" s="121">
        <f t="shared" ref="F75:O75" si="46">SUM(F9:F16,F19:F25,F28:F31,F34,F37:F41,F44:F54,F57:F60,F63:F67,F71:F72)</f>
        <v>6931651000</v>
      </c>
      <c r="G75" s="122">
        <f t="shared" si="46"/>
        <v>4047581000</v>
      </c>
      <c r="H75" s="121">
        <f t="shared" si="46"/>
        <v>1208791000</v>
      </c>
      <c r="I75" s="122">
        <f t="shared" si="46"/>
        <v>1257617873</v>
      </c>
      <c r="J75" s="121">
        <f t="shared" si="46"/>
        <v>1764053000</v>
      </c>
      <c r="K75" s="122">
        <f t="shared" si="46"/>
        <v>1544288856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2972844000</v>
      </c>
      <c r="Q75" s="122">
        <f>$I75      +$K75      +$M75      +$O75</f>
        <v>2801906729</v>
      </c>
      <c r="R75" s="67">
        <f>IF(($H75      =0),0,((($J75      -$H75      )/$H75      )*100))</f>
        <v>45.93531884337326</v>
      </c>
      <c r="S75" s="68">
        <f>IF(($I75      =0),0,((($K75      -$I75      )/$I75      )*100))</f>
        <v>22.79476056714725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56.325540435258418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53.086845714108158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142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143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144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145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146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147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148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149</v>
      </c>
    </row>
    <row r="118" spans="1:23" x14ac:dyDescent="0.25">
      <c r="A118" s="35" t="s">
        <v>150</v>
      </c>
    </row>
    <row r="119" spans="1:23" ht="13" x14ac:dyDescent="0.3">
      <c r="A119" s="35" t="s">
        <v>151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152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153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154</v>
      </c>
    </row>
    <row r="124" spans="1:23" ht="13" x14ac:dyDescent="0.3">
      <c r="A124" s="36" t="s">
        <v>93</v>
      </c>
      <c r="G124" s="36" t="s">
        <v>93</v>
      </c>
      <c r="W124" s="36"/>
    </row>
    <row r="125" spans="1:23" ht="13" x14ac:dyDescent="0.3">
      <c r="A125" s="36"/>
      <c r="G125" s="36"/>
      <c r="W125" s="36"/>
    </row>
    <row r="126" spans="1:23" ht="13" x14ac:dyDescent="0.3">
      <c r="A126" s="36" t="s">
        <v>93</v>
      </c>
      <c r="G126" s="36" t="s">
        <v>93</v>
      </c>
      <c r="W126" s="36"/>
    </row>
  </sheetData>
  <sheetProtection algorithmName="SHA-512" hashValue="A/4JaJWig3ZN04i6v40v4GHiXP4WT0R8Wa4S18ba05lQTQdYVcT+t/bcddEMeWGvn/kGqZrfQpq8nMAb4Mqqkw==" saltValue="DnyZP+fwQAPtethWZ7+/J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2000000</v>
      </c>
      <c r="C10" s="108"/>
      <c r="D10" s="108"/>
      <c r="E10" s="108">
        <f t="shared" ref="E10:E17" si="0">$B10      +$C10      +$D10</f>
        <v>2000000</v>
      </c>
      <c r="F10" s="109">
        <v>2000000</v>
      </c>
      <c r="G10" s="110">
        <v>2000000</v>
      </c>
      <c r="H10" s="109">
        <v>509000</v>
      </c>
      <c r="I10" s="110">
        <v>507859</v>
      </c>
      <c r="J10" s="109">
        <v>532000</v>
      </c>
      <c r="K10" s="110">
        <v>531504</v>
      </c>
      <c r="L10" s="109"/>
      <c r="M10" s="110"/>
      <c r="N10" s="109"/>
      <c r="O10" s="110"/>
      <c r="P10" s="109">
        <f t="shared" ref="P10:P17" si="1">$H10      +$J10      +$L10      +$N10</f>
        <v>1041000</v>
      </c>
      <c r="Q10" s="110">
        <f t="shared" ref="Q10:Q17" si="2">$I10      +$K10      +$M10      +$O10</f>
        <v>1039363</v>
      </c>
      <c r="R10" s="54">
        <f t="shared" ref="R10:R17" si="3">IF(($H10      =0),0,((($J10      -$H10      )/$H10      )*100))</f>
        <v>4.5186640471512778</v>
      </c>
      <c r="S10" s="55">
        <f t="shared" ref="S10:S17" si="4">IF(($I10      =0),0,((($K10      -$I10      )/$I10      )*100))</f>
        <v>4.6558198240062696</v>
      </c>
      <c r="T10" s="54">
        <f t="shared" ref="T10:T16" si="5">IF(($E10      =0),0,(($P10      /$E10      )*100))</f>
        <v>52.05</v>
      </c>
      <c r="U10" s="56">
        <f t="shared" ref="U10:U16" si="6">IF(($E10      =0),0,(($Q10      /$E10      )*100))</f>
        <v>51.968150000000001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2000000</v>
      </c>
      <c r="C17" s="111">
        <f>SUM(C9:C16)</f>
        <v>0</v>
      </c>
      <c r="D17" s="111"/>
      <c r="E17" s="111">
        <f t="shared" si="0"/>
        <v>2000000</v>
      </c>
      <c r="F17" s="112">
        <f t="shared" ref="F17:O17" si="7">SUM(F9:F16)</f>
        <v>2000000</v>
      </c>
      <c r="G17" s="113">
        <f t="shared" si="7"/>
        <v>2000000</v>
      </c>
      <c r="H17" s="112">
        <f t="shared" si="7"/>
        <v>509000</v>
      </c>
      <c r="I17" s="113">
        <f t="shared" si="7"/>
        <v>507859</v>
      </c>
      <c r="J17" s="112">
        <f t="shared" si="7"/>
        <v>532000</v>
      </c>
      <c r="K17" s="113">
        <f t="shared" si="7"/>
        <v>531504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1041000</v>
      </c>
      <c r="Q17" s="113">
        <f t="shared" si="2"/>
        <v>1039363</v>
      </c>
      <c r="R17" s="58">
        <f t="shared" si="3"/>
        <v>4.5186640471512778</v>
      </c>
      <c r="S17" s="59">
        <f t="shared" si="4"/>
        <v>4.6558198240062696</v>
      </c>
      <c r="T17" s="58">
        <f>IF((SUM($E9:$E14))=0,0,(P17/(SUM($E9:$E14))*100))</f>
        <v>52.05</v>
      </c>
      <c r="U17" s="60">
        <f>IF((SUM($E9:$E14))=0,0,(Q17/(SUM($E9:$E14))*100))</f>
        <v>51.968150000000001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6006000</v>
      </c>
      <c r="C23" s="108"/>
      <c r="D23" s="108"/>
      <c r="E23" s="108">
        <f t="shared" si="8"/>
        <v>6006000</v>
      </c>
      <c r="F23" s="109">
        <v>6006000</v>
      </c>
      <c r="G23" s="110">
        <v>6006000</v>
      </c>
      <c r="H23" s="109"/>
      <c r="I23" s="110"/>
      <c r="J23" s="109">
        <v>2587000</v>
      </c>
      <c r="K23" s="110"/>
      <c r="L23" s="109"/>
      <c r="M23" s="110"/>
      <c r="N23" s="109"/>
      <c r="O23" s="110"/>
      <c r="P23" s="109">
        <f t="shared" si="9"/>
        <v>2587000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43.073593073593074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6006000</v>
      </c>
      <c r="C26" s="111">
        <f>SUM(C19:C25)</f>
        <v>0</v>
      </c>
      <c r="D26" s="111"/>
      <c r="E26" s="111">
        <f t="shared" si="8"/>
        <v>6006000</v>
      </c>
      <c r="F26" s="112">
        <f t="shared" ref="F26:O26" si="15">SUM(F19:F25)</f>
        <v>6006000</v>
      </c>
      <c r="G26" s="113">
        <f t="shared" si="15"/>
        <v>6006000</v>
      </c>
      <c r="H26" s="112">
        <f t="shared" si="15"/>
        <v>0</v>
      </c>
      <c r="I26" s="113">
        <f t="shared" si="15"/>
        <v>0</v>
      </c>
      <c r="J26" s="112">
        <f t="shared" si="15"/>
        <v>2587000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2587000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43.073593073593074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3323000</v>
      </c>
      <c r="C34" s="108"/>
      <c r="D34" s="108"/>
      <c r="E34" s="108">
        <f>$B34      +$C34      +$D34</f>
        <v>3323000</v>
      </c>
      <c r="F34" s="109">
        <v>3323000</v>
      </c>
      <c r="G34" s="110">
        <v>2326000</v>
      </c>
      <c r="H34" s="109">
        <v>831000</v>
      </c>
      <c r="I34" s="110">
        <v>831001</v>
      </c>
      <c r="J34" s="109">
        <v>830000</v>
      </c>
      <c r="K34" s="110">
        <v>554084</v>
      </c>
      <c r="L34" s="109"/>
      <c r="M34" s="110"/>
      <c r="N34" s="109"/>
      <c r="O34" s="110"/>
      <c r="P34" s="109">
        <f>$H34      +$J34      +$L34      +$N34</f>
        <v>1661000</v>
      </c>
      <c r="Q34" s="110">
        <f>$I34      +$K34      +$M34      +$O34</f>
        <v>1385085</v>
      </c>
      <c r="R34" s="54">
        <f>IF(($H34      =0),0,((($J34      -$H34      )/$H34      )*100))</f>
        <v>-0.12033694344163659</v>
      </c>
      <c r="S34" s="55">
        <f>IF(($I34      =0),0,((($K34      -$I34      )/$I34      )*100))</f>
        <v>-33.323305266780665</v>
      </c>
      <c r="T34" s="54">
        <f>IF(($E34      =0),0,(($P34      /$E34      )*100))</f>
        <v>49.984953355401743</v>
      </c>
      <c r="U34" s="56">
        <f>IF(($E34      =0),0,(($Q34      /$E34      )*100))</f>
        <v>41.681763466746915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3323000</v>
      </c>
      <c r="C35" s="111">
        <f>C34</f>
        <v>0</v>
      </c>
      <c r="D35" s="111"/>
      <c r="E35" s="111">
        <f>$B35      +$C35      +$D35</f>
        <v>3323000</v>
      </c>
      <c r="F35" s="112">
        <f t="shared" ref="F35:O35" si="17">F34</f>
        <v>3323000</v>
      </c>
      <c r="G35" s="113">
        <f t="shared" si="17"/>
        <v>2326000</v>
      </c>
      <c r="H35" s="112">
        <f t="shared" si="17"/>
        <v>831000</v>
      </c>
      <c r="I35" s="113">
        <f t="shared" si="17"/>
        <v>831001</v>
      </c>
      <c r="J35" s="112">
        <f t="shared" si="17"/>
        <v>830000</v>
      </c>
      <c r="K35" s="113">
        <f t="shared" si="17"/>
        <v>554084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1661000</v>
      </c>
      <c r="Q35" s="113">
        <f>$I35      +$K35      +$M35      +$O35</f>
        <v>1385085</v>
      </c>
      <c r="R35" s="58">
        <f>IF(($H35      =0),0,((($J35      -$H35      )/$H35      )*100))</f>
        <v>-0.12033694344163659</v>
      </c>
      <c r="S35" s="59">
        <f>IF(($I35      =0),0,((($K35      -$I35      )/$I35      )*100))</f>
        <v>-33.323305266780665</v>
      </c>
      <c r="T35" s="58">
        <f>IF($E35   =0,0,($P35   /$E35   )*100)</f>
        <v>49.984953355401743</v>
      </c>
      <c r="U35" s="60">
        <f>IF($E35   =0,0,($Q35   /$E35   )*100)</f>
        <v>41.681763466746915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15181000</v>
      </c>
      <c r="C37" s="108"/>
      <c r="D37" s="108"/>
      <c r="E37" s="108">
        <f t="shared" ref="E37:E42" si="18">$B37      +$C37      +$D37</f>
        <v>15181000</v>
      </c>
      <c r="F37" s="109">
        <v>15181000</v>
      </c>
      <c r="G37" s="110">
        <v>9867000</v>
      </c>
      <c r="H37" s="109">
        <v>3550000</v>
      </c>
      <c r="I37" s="110">
        <v>4400336</v>
      </c>
      <c r="J37" s="109">
        <v>6095000</v>
      </c>
      <c r="K37" s="110">
        <v>324119</v>
      </c>
      <c r="L37" s="109"/>
      <c r="M37" s="110"/>
      <c r="N37" s="109"/>
      <c r="O37" s="110"/>
      <c r="P37" s="109">
        <f t="shared" ref="P37:P42" si="19">$H37      +$J37      +$L37      +$N37</f>
        <v>9645000</v>
      </c>
      <c r="Q37" s="110">
        <f t="shared" ref="Q37:Q42" si="20">$I37      +$K37      +$M37      +$O37</f>
        <v>4724455</v>
      </c>
      <c r="R37" s="54">
        <f t="shared" ref="R37:R42" si="21">IF(($H37      =0),0,((($J37      -$H37      )/$H37      )*100))</f>
        <v>71.690140845070431</v>
      </c>
      <c r="S37" s="55">
        <f t="shared" ref="S37:S42" si="22">IF(($I37      =0),0,((($K37      -$I37      )/$I37      )*100))</f>
        <v>-92.63422156853477</v>
      </c>
      <c r="T37" s="54">
        <f t="shared" ref="T37:T41" si="23">IF(($E37      =0),0,(($P37      /$E37      )*100))</f>
        <v>63.533364073512942</v>
      </c>
      <c r="U37" s="56">
        <f t="shared" ref="U37:U41" si="24">IF(($E37      =0),0,(($Q37      /$E37      )*100))</f>
        <v>31.120841841775903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29331000</v>
      </c>
      <c r="C38" s="108"/>
      <c r="D38" s="108"/>
      <c r="E38" s="108">
        <f t="shared" si="18"/>
        <v>29331000</v>
      </c>
      <c r="F38" s="109">
        <v>26668000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44512000</v>
      </c>
      <c r="C42" s="111">
        <f>SUM(C37:C41)</f>
        <v>0</v>
      </c>
      <c r="D42" s="111"/>
      <c r="E42" s="111">
        <f t="shared" si="18"/>
        <v>44512000</v>
      </c>
      <c r="F42" s="112">
        <f t="shared" ref="F42:O42" si="25">SUM(F37:F41)</f>
        <v>41849000</v>
      </c>
      <c r="G42" s="113">
        <f t="shared" si="25"/>
        <v>9867000</v>
      </c>
      <c r="H42" s="112">
        <f t="shared" si="25"/>
        <v>3550000</v>
      </c>
      <c r="I42" s="113">
        <f t="shared" si="25"/>
        <v>4400336</v>
      </c>
      <c r="J42" s="112">
        <f t="shared" si="25"/>
        <v>6095000</v>
      </c>
      <c r="K42" s="113">
        <f t="shared" si="25"/>
        <v>324119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9645000</v>
      </c>
      <c r="Q42" s="113">
        <f t="shared" si="20"/>
        <v>4724455</v>
      </c>
      <c r="R42" s="58">
        <f t="shared" si="21"/>
        <v>71.690140845070431</v>
      </c>
      <c r="S42" s="59">
        <f t="shared" si="22"/>
        <v>-92.63422156853477</v>
      </c>
      <c r="T42" s="58">
        <f>IF((+$E37+$E40) =0,0,(P42   /(+$E37+$E40) )*100)</f>
        <v>63.533364073512942</v>
      </c>
      <c r="U42" s="60">
        <f>IF((+$E37+$E40) =0,0,(Q42   /(+$E37+$E40) )*100)</f>
        <v>31.120841841775903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55841000</v>
      </c>
      <c r="C69" s="120">
        <f>SUM(C9:C16,C19:C25,C28:C31,C34,C37:C41,C44:C54,C57:C60,C63:C67)</f>
        <v>0</v>
      </c>
      <c r="D69" s="120"/>
      <c r="E69" s="120">
        <f t="shared" si="35"/>
        <v>55841000</v>
      </c>
      <c r="F69" s="121">
        <f t="shared" ref="F69:O69" si="43">SUM(F9:F16,F19:F25,F28:F31,F34,F37:F41,F44:F54,F57:F60,F63:F67)</f>
        <v>53178000</v>
      </c>
      <c r="G69" s="122">
        <f t="shared" si="43"/>
        <v>20199000</v>
      </c>
      <c r="H69" s="121">
        <f t="shared" si="43"/>
        <v>4890000</v>
      </c>
      <c r="I69" s="122">
        <f t="shared" si="43"/>
        <v>5739196</v>
      </c>
      <c r="J69" s="121">
        <f t="shared" si="43"/>
        <v>10044000</v>
      </c>
      <c r="K69" s="122">
        <f t="shared" si="43"/>
        <v>1409707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14934000</v>
      </c>
      <c r="Q69" s="122">
        <f t="shared" si="37"/>
        <v>7148903</v>
      </c>
      <c r="R69" s="67">
        <f t="shared" si="38"/>
        <v>105.39877300613496</v>
      </c>
      <c r="S69" s="68">
        <f t="shared" si="39"/>
        <v>-75.437204096183507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56.333459072048285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26.966816295737456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111407000</v>
      </c>
      <c r="C71" s="108"/>
      <c r="D71" s="108"/>
      <c r="E71" s="108">
        <f>$B71      +$C71      +$D71</f>
        <v>111407000</v>
      </c>
      <c r="F71" s="109">
        <v>111407000</v>
      </c>
      <c r="G71" s="110">
        <v>100798000</v>
      </c>
      <c r="H71" s="109">
        <v>28907000</v>
      </c>
      <c r="I71" s="110">
        <v>26657237</v>
      </c>
      <c r="J71" s="109">
        <v>31082000</v>
      </c>
      <c r="K71" s="110">
        <v>33106577</v>
      </c>
      <c r="L71" s="109"/>
      <c r="M71" s="110"/>
      <c r="N71" s="109"/>
      <c r="O71" s="110"/>
      <c r="P71" s="109">
        <f>$H71      +$J71      +$L71      +$N71</f>
        <v>59989000</v>
      </c>
      <c r="Q71" s="110">
        <f>$I71      +$K71      +$M71      +$O71</f>
        <v>59763814</v>
      </c>
      <c r="R71" s="54">
        <f>IF(($H71      =0),0,((($J71      -$H71      )/$H71      )*100))</f>
        <v>7.5241291036773097</v>
      </c>
      <c r="S71" s="55">
        <f>IF(($I71      =0),0,((($K71      -$I71      )/$I71      )*100))</f>
        <v>24.193580152361626</v>
      </c>
      <c r="T71" s="54">
        <f>IF(($E71      =0),0,(($P71      /$E71      )*100))</f>
        <v>53.846706221332596</v>
      </c>
      <c r="U71" s="56">
        <f>IF(($E71      =0),0,(($Q71      /$E71      )*100))</f>
        <v>53.644577091206116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111407000</v>
      </c>
      <c r="C73" s="117">
        <f>SUM(C71:C72)</f>
        <v>0</v>
      </c>
      <c r="D73" s="117"/>
      <c r="E73" s="117">
        <f>$B73      +$C73      +$D73</f>
        <v>111407000</v>
      </c>
      <c r="F73" s="118">
        <f t="shared" ref="F73:O73" si="44">SUM(F71:F72)</f>
        <v>111407000</v>
      </c>
      <c r="G73" s="119">
        <f t="shared" si="44"/>
        <v>100798000</v>
      </c>
      <c r="H73" s="118">
        <f t="shared" si="44"/>
        <v>28907000</v>
      </c>
      <c r="I73" s="119">
        <f t="shared" si="44"/>
        <v>26657237</v>
      </c>
      <c r="J73" s="118">
        <f t="shared" si="44"/>
        <v>31082000</v>
      </c>
      <c r="K73" s="119">
        <f t="shared" si="44"/>
        <v>33106577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59989000</v>
      </c>
      <c r="Q73" s="119">
        <f>$I73      +$K73      +$M73      +$O73</f>
        <v>59763814</v>
      </c>
      <c r="R73" s="63">
        <f>IF(($H73      =0),0,((($J73      -$H73      )/$H73      )*100))</f>
        <v>7.5241291036773097</v>
      </c>
      <c r="S73" s="64">
        <f>IF(($I73      =0),0,((($K73      -$I73      )/$I73      )*100))</f>
        <v>24.193580152361626</v>
      </c>
      <c r="T73" s="63">
        <f>IF(($E71      =0),0,(($P71      /$E71      )*100))</f>
        <v>53.846706221332596</v>
      </c>
      <c r="U73" s="65">
        <f>IF($E71   =0,0,($Q71   /$E71 )*100)</f>
        <v>53.644577091206116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111407000</v>
      </c>
      <c r="C74" s="120">
        <f>SUM(C71:C72)</f>
        <v>0</v>
      </c>
      <c r="D74" s="120"/>
      <c r="E74" s="120">
        <f>$B74      +$C74      +$D74</f>
        <v>111407000</v>
      </c>
      <c r="F74" s="121">
        <f t="shared" ref="F74:O74" si="45">SUM(F71:F72)</f>
        <v>111407000</v>
      </c>
      <c r="G74" s="122">
        <f t="shared" si="45"/>
        <v>100798000</v>
      </c>
      <c r="H74" s="121">
        <f t="shared" si="45"/>
        <v>28907000</v>
      </c>
      <c r="I74" s="122">
        <f t="shared" si="45"/>
        <v>26657237</v>
      </c>
      <c r="J74" s="121">
        <f t="shared" si="45"/>
        <v>31082000</v>
      </c>
      <c r="K74" s="122">
        <f t="shared" si="45"/>
        <v>33106577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59989000</v>
      </c>
      <c r="Q74" s="122">
        <f>$I74      +$K74      +$M74      +$O74</f>
        <v>59763814</v>
      </c>
      <c r="R74" s="67">
        <f>IF(($H74      =0),0,((($J74      -$H74      )/$H74      )*100))</f>
        <v>7.5241291036773097</v>
      </c>
      <c r="S74" s="68">
        <f>IF(($I74      =0),0,((($K74      -$I74      )/$I74      )*100))</f>
        <v>24.193580152361626</v>
      </c>
      <c r="T74" s="67">
        <f>IF(($E71      =0),0,(($P71      /$E71      )*100))</f>
        <v>53.846706221332596</v>
      </c>
      <c r="U74" s="71">
        <f>IF($E71   =0,0,($Q71   /$E71 )*100)</f>
        <v>53.644577091206116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167248000</v>
      </c>
      <c r="C75" s="120">
        <f>SUM(C9:C16,C19:C25,C28:C31,C34,C37:C41,C44:C54,C57:C60,C63:C67,C71:C72)</f>
        <v>0</v>
      </c>
      <c r="D75" s="120"/>
      <c r="E75" s="120">
        <f>$B75      +$C75      +$D75</f>
        <v>167248000</v>
      </c>
      <c r="F75" s="121">
        <f t="shared" ref="F75:O75" si="46">SUM(F9:F16,F19:F25,F28:F31,F34,F37:F41,F44:F54,F57:F60,F63:F67,F71:F72)</f>
        <v>164585000</v>
      </c>
      <c r="G75" s="122">
        <f t="shared" si="46"/>
        <v>120997000</v>
      </c>
      <c r="H75" s="121">
        <f t="shared" si="46"/>
        <v>33797000</v>
      </c>
      <c r="I75" s="122">
        <f t="shared" si="46"/>
        <v>32396433</v>
      </c>
      <c r="J75" s="121">
        <f t="shared" si="46"/>
        <v>41126000</v>
      </c>
      <c r="K75" s="122">
        <f t="shared" si="46"/>
        <v>34516284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74923000</v>
      </c>
      <c r="Q75" s="122">
        <f>$I75      +$K75      +$M75      +$O75</f>
        <v>66912717</v>
      </c>
      <c r="R75" s="67">
        <f>IF(($H75      =0),0,((($J75      -$H75      )/$H75      )*100))</f>
        <v>21.685356688463472</v>
      </c>
      <c r="S75" s="68">
        <f>IF(($I75      =0),0,((($K75      -$I75      )/$I75      )*100))</f>
        <v>6.543470387619525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54.324702538483294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48.516656394788171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142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143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144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145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146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147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148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149</v>
      </c>
    </row>
    <row r="118" spans="1:23" x14ac:dyDescent="0.25">
      <c r="A118" s="35" t="s">
        <v>150</v>
      </c>
    </row>
    <row r="119" spans="1:23" ht="13" x14ac:dyDescent="0.3">
      <c r="A119" s="35" t="s">
        <v>151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152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153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154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iT49lZa4+9CMyATUJTHDbsfMpDo9ThziLfTwB+PzD0KWn1PhKBrR/KHkgX+R0trXhBRrtaf3GKwrj8r7fflHVQ==" saltValue="4kzgmyVad2a8qNgrODzjL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123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2500000</v>
      </c>
      <c r="C10" s="108"/>
      <c r="D10" s="108"/>
      <c r="E10" s="108">
        <f t="shared" ref="E10:E17" si="0">$B10      +$C10      +$D10</f>
        <v>2500000</v>
      </c>
      <c r="F10" s="109">
        <v>2500000</v>
      </c>
      <c r="G10" s="110">
        <v>2500000</v>
      </c>
      <c r="H10" s="109">
        <v>297000</v>
      </c>
      <c r="I10" s="110"/>
      <c r="J10" s="109">
        <v>174000</v>
      </c>
      <c r="K10" s="110">
        <v>350000</v>
      </c>
      <c r="L10" s="109"/>
      <c r="M10" s="110"/>
      <c r="N10" s="109"/>
      <c r="O10" s="110"/>
      <c r="P10" s="109">
        <f t="shared" ref="P10:P17" si="1">$H10      +$J10      +$L10      +$N10</f>
        <v>471000</v>
      </c>
      <c r="Q10" s="110">
        <f t="shared" ref="Q10:Q17" si="2">$I10      +$K10      +$M10      +$O10</f>
        <v>350000</v>
      </c>
      <c r="R10" s="54">
        <f t="shared" ref="R10:R17" si="3">IF(($H10      =0),0,((($J10      -$H10      )/$H10      )*100))</f>
        <v>-41.414141414141412</v>
      </c>
      <c r="S10" s="55">
        <f t="shared" ref="S10:S17" si="4">IF(($I10      =0),0,((($K10      -$I10      )/$I10      )*100))</f>
        <v>0</v>
      </c>
      <c r="T10" s="54">
        <f t="shared" ref="T10:T16" si="5">IF(($E10      =0),0,(($P10      /$E10      )*100))</f>
        <v>18.84</v>
      </c>
      <c r="U10" s="56">
        <f t="shared" ref="U10:U16" si="6">IF(($E10      =0),0,(($Q10      /$E10      )*100))</f>
        <v>14.000000000000002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1000000</v>
      </c>
      <c r="C15" s="108"/>
      <c r="D15" s="108"/>
      <c r="E15" s="108">
        <f t="shared" si="0"/>
        <v>1000000</v>
      </c>
      <c r="F15" s="109">
        <v>1000000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3500000</v>
      </c>
      <c r="C17" s="111">
        <f>SUM(C9:C16)</f>
        <v>0</v>
      </c>
      <c r="D17" s="111"/>
      <c r="E17" s="111">
        <f t="shared" si="0"/>
        <v>3500000</v>
      </c>
      <c r="F17" s="112">
        <f t="shared" ref="F17:O17" si="7">SUM(F9:F16)</f>
        <v>3500000</v>
      </c>
      <c r="G17" s="113">
        <f t="shared" si="7"/>
        <v>2500000</v>
      </c>
      <c r="H17" s="112">
        <f t="shared" si="7"/>
        <v>297000</v>
      </c>
      <c r="I17" s="113">
        <f t="shared" si="7"/>
        <v>0</v>
      </c>
      <c r="J17" s="112">
        <f t="shared" si="7"/>
        <v>174000</v>
      </c>
      <c r="K17" s="113">
        <f t="shared" si="7"/>
        <v>350000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471000</v>
      </c>
      <c r="Q17" s="113">
        <f t="shared" si="2"/>
        <v>350000</v>
      </c>
      <c r="R17" s="58">
        <f t="shared" si="3"/>
        <v>-41.414141414141412</v>
      </c>
      <c r="S17" s="59">
        <f t="shared" si="4"/>
        <v>0</v>
      </c>
      <c r="T17" s="58">
        <f>IF((SUM($E9:$E14))=0,0,(P17/(SUM($E9:$E14))*100))</f>
        <v>18.84</v>
      </c>
      <c r="U17" s="60">
        <f>IF((SUM($E9:$E14))=0,0,(Q17/(SUM($E9:$E14))*100))</f>
        <v>14.000000000000002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2148000</v>
      </c>
      <c r="C34" s="108"/>
      <c r="D34" s="108"/>
      <c r="E34" s="108">
        <f>$B34      +$C34      +$D34</f>
        <v>2148000</v>
      </c>
      <c r="F34" s="109">
        <v>2148000</v>
      </c>
      <c r="G34" s="110">
        <v>1504000</v>
      </c>
      <c r="H34" s="109">
        <v>537000</v>
      </c>
      <c r="I34" s="110">
        <v>572921</v>
      </c>
      <c r="J34" s="109">
        <v>582000</v>
      </c>
      <c r="K34" s="110">
        <v>572039</v>
      </c>
      <c r="L34" s="109"/>
      <c r="M34" s="110"/>
      <c r="N34" s="109"/>
      <c r="O34" s="110"/>
      <c r="P34" s="109">
        <f>$H34      +$J34      +$L34      +$N34</f>
        <v>1119000</v>
      </c>
      <c r="Q34" s="110">
        <f>$I34      +$K34      +$M34      +$O34</f>
        <v>1144960</v>
      </c>
      <c r="R34" s="54">
        <f>IF(($H34      =0),0,((($J34      -$H34      )/$H34      )*100))</f>
        <v>8.3798882681564244</v>
      </c>
      <c r="S34" s="55">
        <f>IF(($I34      =0),0,((($K34      -$I34      )/$I34      )*100))</f>
        <v>-0.15394792650295591</v>
      </c>
      <c r="T34" s="54">
        <f>IF(($E34      =0),0,(($P34      /$E34      )*100))</f>
        <v>52.094972067039102</v>
      </c>
      <c r="U34" s="56">
        <f>IF(($E34      =0),0,(($Q34      /$E34      )*100))</f>
        <v>53.303538175046548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2148000</v>
      </c>
      <c r="C35" s="111">
        <f>C34</f>
        <v>0</v>
      </c>
      <c r="D35" s="111"/>
      <c r="E35" s="111">
        <f>$B35      +$C35      +$D35</f>
        <v>2148000</v>
      </c>
      <c r="F35" s="112">
        <f t="shared" ref="F35:O35" si="17">F34</f>
        <v>2148000</v>
      </c>
      <c r="G35" s="113">
        <f t="shared" si="17"/>
        <v>1504000</v>
      </c>
      <c r="H35" s="112">
        <f t="shared" si="17"/>
        <v>537000</v>
      </c>
      <c r="I35" s="113">
        <f t="shared" si="17"/>
        <v>572921</v>
      </c>
      <c r="J35" s="112">
        <f t="shared" si="17"/>
        <v>582000</v>
      </c>
      <c r="K35" s="113">
        <f t="shared" si="17"/>
        <v>572039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1119000</v>
      </c>
      <c r="Q35" s="113">
        <f>$I35      +$K35      +$M35      +$O35</f>
        <v>1144960</v>
      </c>
      <c r="R35" s="58">
        <f>IF(($H35      =0),0,((($J35      -$H35      )/$H35      )*100))</f>
        <v>8.3798882681564244</v>
      </c>
      <c r="S35" s="59">
        <f>IF(($I35      =0),0,((($K35      -$I35      )/$I35      )*100))</f>
        <v>-0.15394792650295591</v>
      </c>
      <c r="T35" s="58">
        <f>IF($E35   =0,0,($P35   /$E35   )*100)</f>
        <v>52.094972067039102</v>
      </c>
      <c r="U35" s="60">
        <f>IF($E35   =0,0,($Q35   /$E35   )*100)</f>
        <v>53.303538175046548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9613000</v>
      </c>
      <c r="C37" s="108"/>
      <c r="D37" s="108"/>
      <c r="E37" s="108">
        <f t="shared" ref="E37:E42" si="18">$B37      +$C37      +$D37</f>
        <v>9613000</v>
      </c>
      <c r="F37" s="109">
        <v>9613000</v>
      </c>
      <c r="G37" s="110">
        <v>6249000</v>
      </c>
      <c r="H37" s="109"/>
      <c r="I37" s="110"/>
      <c r="J37" s="109">
        <v>5530000</v>
      </c>
      <c r="K37" s="110">
        <v>3781303</v>
      </c>
      <c r="L37" s="109"/>
      <c r="M37" s="110"/>
      <c r="N37" s="109"/>
      <c r="O37" s="110"/>
      <c r="P37" s="109">
        <f t="shared" ref="P37:P42" si="19">$H37      +$J37      +$L37      +$N37</f>
        <v>5530000</v>
      </c>
      <c r="Q37" s="110">
        <f t="shared" ref="Q37:Q42" si="20">$I37      +$K37      +$M37      +$O37</f>
        <v>3781303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57.526266514095489</v>
      </c>
      <c r="U37" s="56">
        <f t="shared" ref="U37:U41" si="24">IF(($E37      =0),0,(($Q37      /$E37      )*100))</f>
        <v>39.335306355976279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6141000</v>
      </c>
      <c r="C38" s="108"/>
      <c r="D38" s="108"/>
      <c r="E38" s="108">
        <f t="shared" si="18"/>
        <v>6141000</v>
      </c>
      <c r="F38" s="109">
        <v>5584000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15754000</v>
      </c>
      <c r="C42" s="111">
        <f>SUM(C37:C41)</f>
        <v>0</v>
      </c>
      <c r="D42" s="111"/>
      <c r="E42" s="111">
        <f t="shared" si="18"/>
        <v>15754000</v>
      </c>
      <c r="F42" s="112">
        <f t="shared" ref="F42:O42" si="25">SUM(F37:F41)</f>
        <v>15197000</v>
      </c>
      <c r="G42" s="113">
        <f t="shared" si="25"/>
        <v>6249000</v>
      </c>
      <c r="H42" s="112">
        <f t="shared" si="25"/>
        <v>0</v>
      </c>
      <c r="I42" s="113">
        <f t="shared" si="25"/>
        <v>0</v>
      </c>
      <c r="J42" s="112">
        <f t="shared" si="25"/>
        <v>5530000</v>
      </c>
      <c r="K42" s="113">
        <f t="shared" si="25"/>
        <v>3781303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5530000</v>
      </c>
      <c r="Q42" s="113">
        <f t="shared" si="20"/>
        <v>3781303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57.526266514095489</v>
      </c>
      <c r="U42" s="60">
        <f>IF((+$E37+$E40) =0,0,(Q42   /(+$E37+$E40) )*100)</f>
        <v>39.335306355976279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21402000</v>
      </c>
      <c r="C69" s="120">
        <f>SUM(C9:C16,C19:C25,C28:C31,C34,C37:C41,C44:C54,C57:C60,C63:C67)</f>
        <v>0</v>
      </c>
      <c r="D69" s="120"/>
      <c r="E69" s="120">
        <f t="shared" si="35"/>
        <v>21402000</v>
      </c>
      <c r="F69" s="121">
        <f t="shared" ref="F69:O69" si="43">SUM(F9:F16,F19:F25,F28:F31,F34,F37:F41,F44:F54,F57:F60,F63:F67)</f>
        <v>20845000</v>
      </c>
      <c r="G69" s="122">
        <f t="shared" si="43"/>
        <v>10253000</v>
      </c>
      <c r="H69" s="121">
        <f t="shared" si="43"/>
        <v>834000</v>
      </c>
      <c r="I69" s="122">
        <f t="shared" si="43"/>
        <v>572921</v>
      </c>
      <c r="J69" s="121">
        <f t="shared" si="43"/>
        <v>6286000</v>
      </c>
      <c r="K69" s="122">
        <f t="shared" si="43"/>
        <v>4703342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7120000</v>
      </c>
      <c r="Q69" s="122">
        <f t="shared" si="37"/>
        <v>5276263</v>
      </c>
      <c r="R69" s="67">
        <f t="shared" si="38"/>
        <v>653.71702637889689</v>
      </c>
      <c r="S69" s="68">
        <f t="shared" si="39"/>
        <v>720.94075797535777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49.926372624640628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36.997847275787109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101908000</v>
      </c>
      <c r="C71" s="108"/>
      <c r="D71" s="108"/>
      <c r="E71" s="108">
        <f>$B71      +$C71      +$D71</f>
        <v>101908000</v>
      </c>
      <c r="F71" s="109">
        <v>101908000</v>
      </c>
      <c r="G71" s="110">
        <v>89256000</v>
      </c>
      <c r="H71" s="109">
        <v>21966000</v>
      </c>
      <c r="I71" s="110">
        <v>15015904</v>
      </c>
      <c r="J71" s="109">
        <v>45436000</v>
      </c>
      <c r="K71" s="110">
        <v>34939098</v>
      </c>
      <c r="L71" s="109"/>
      <c r="M71" s="110"/>
      <c r="N71" s="109"/>
      <c r="O71" s="110"/>
      <c r="P71" s="109">
        <f>$H71      +$J71      +$L71      +$N71</f>
        <v>67402000</v>
      </c>
      <c r="Q71" s="110">
        <f>$I71      +$K71      +$M71      +$O71</f>
        <v>49955002</v>
      </c>
      <c r="R71" s="54">
        <f>IF(($H71      =0),0,((($J71      -$H71      )/$H71      )*100))</f>
        <v>106.84694527906764</v>
      </c>
      <c r="S71" s="55">
        <f>IF(($I71      =0),0,((($K71      -$I71      )/$I71      )*100))</f>
        <v>132.68061649834735</v>
      </c>
      <c r="T71" s="54">
        <f>IF(($E71      =0),0,(($P71      /$E71      )*100))</f>
        <v>66.140047886328844</v>
      </c>
      <c r="U71" s="56">
        <f>IF(($E71      =0),0,(($Q71      /$E71      )*100))</f>
        <v>49.01970600934176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101908000</v>
      </c>
      <c r="C73" s="117">
        <f>SUM(C71:C72)</f>
        <v>0</v>
      </c>
      <c r="D73" s="117"/>
      <c r="E73" s="117">
        <f>$B73      +$C73      +$D73</f>
        <v>101908000</v>
      </c>
      <c r="F73" s="118">
        <f t="shared" ref="F73:O73" si="44">SUM(F71:F72)</f>
        <v>101908000</v>
      </c>
      <c r="G73" s="119">
        <f t="shared" si="44"/>
        <v>89256000</v>
      </c>
      <c r="H73" s="118">
        <f t="shared" si="44"/>
        <v>21966000</v>
      </c>
      <c r="I73" s="119">
        <f t="shared" si="44"/>
        <v>15015904</v>
      </c>
      <c r="J73" s="118">
        <f t="shared" si="44"/>
        <v>45436000</v>
      </c>
      <c r="K73" s="119">
        <f t="shared" si="44"/>
        <v>34939098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67402000</v>
      </c>
      <c r="Q73" s="119">
        <f>$I73      +$K73      +$M73      +$O73</f>
        <v>49955002</v>
      </c>
      <c r="R73" s="63">
        <f>IF(($H73      =0),0,((($J73      -$H73      )/$H73      )*100))</f>
        <v>106.84694527906764</v>
      </c>
      <c r="S73" s="64">
        <f>IF(($I73      =0),0,((($K73      -$I73      )/$I73      )*100))</f>
        <v>132.68061649834735</v>
      </c>
      <c r="T73" s="63">
        <f>IF(($E71      =0),0,(($P71      /$E71      )*100))</f>
        <v>66.140047886328844</v>
      </c>
      <c r="U73" s="65">
        <f>IF($E71   =0,0,($Q71   /$E71 )*100)</f>
        <v>49.01970600934176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101908000</v>
      </c>
      <c r="C74" s="120">
        <f>SUM(C71:C72)</f>
        <v>0</v>
      </c>
      <c r="D74" s="120"/>
      <c r="E74" s="120">
        <f>$B74      +$C74      +$D74</f>
        <v>101908000</v>
      </c>
      <c r="F74" s="121">
        <f t="shared" ref="F74:O74" si="45">SUM(F71:F72)</f>
        <v>101908000</v>
      </c>
      <c r="G74" s="122">
        <f t="shared" si="45"/>
        <v>89256000</v>
      </c>
      <c r="H74" s="121">
        <f t="shared" si="45"/>
        <v>21966000</v>
      </c>
      <c r="I74" s="122">
        <f t="shared" si="45"/>
        <v>15015904</v>
      </c>
      <c r="J74" s="121">
        <f t="shared" si="45"/>
        <v>45436000</v>
      </c>
      <c r="K74" s="122">
        <f t="shared" si="45"/>
        <v>34939098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67402000</v>
      </c>
      <c r="Q74" s="122">
        <f>$I74      +$K74      +$M74      +$O74</f>
        <v>49955002</v>
      </c>
      <c r="R74" s="67">
        <f>IF(($H74      =0),0,((($J74      -$H74      )/$H74      )*100))</f>
        <v>106.84694527906764</v>
      </c>
      <c r="S74" s="68">
        <f>IF(($I74      =0),0,((($K74      -$I74      )/$I74      )*100))</f>
        <v>132.68061649834735</v>
      </c>
      <c r="T74" s="67">
        <f>IF(($E71      =0),0,(($P71      /$E71      )*100))</f>
        <v>66.140047886328844</v>
      </c>
      <c r="U74" s="71">
        <f>IF($E71   =0,0,($Q71   /$E71 )*100)</f>
        <v>49.01970600934176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123310000</v>
      </c>
      <c r="C75" s="120">
        <f>SUM(C9:C16,C19:C25,C28:C31,C34,C37:C41,C44:C54,C57:C60,C63:C67,C71:C72)</f>
        <v>0</v>
      </c>
      <c r="D75" s="120"/>
      <c r="E75" s="120">
        <f>$B75      +$C75      +$D75</f>
        <v>123310000</v>
      </c>
      <c r="F75" s="121">
        <f t="shared" ref="F75:O75" si="46">SUM(F9:F16,F19:F25,F28:F31,F34,F37:F41,F44:F54,F57:F60,F63:F67,F71:F72)</f>
        <v>122753000</v>
      </c>
      <c r="G75" s="122">
        <f t="shared" si="46"/>
        <v>99509000</v>
      </c>
      <c r="H75" s="121">
        <f t="shared" si="46"/>
        <v>22800000</v>
      </c>
      <c r="I75" s="122">
        <f t="shared" si="46"/>
        <v>15588825</v>
      </c>
      <c r="J75" s="121">
        <f t="shared" si="46"/>
        <v>51722000</v>
      </c>
      <c r="K75" s="122">
        <f t="shared" si="46"/>
        <v>39642440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74522000</v>
      </c>
      <c r="Q75" s="122">
        <f>$I75      +$K75      +$M75      +$O75</f>
        <v>55231265</v>
      </c>
      <c r="R75" s="67">
        <f>IF(($H75      =0),0,((($J75      -$H75      )/$H75      )*100))</f>
        <v>126.85087719298245</v>
      </c>
      <c r="S75" s="68">
        <f>IF(($I75      =0),0,((($K75      -$I75      )/$I75      )*100))</f>
        <v>154.30037222176784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64.149644053060626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47.543892949065587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142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143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144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145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146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147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148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149</v>
      </c>
    </row>
    <row r="118" spans="1:23" x14ac:dyDescent="0.25">
      <c r="A118" s="35" t="s">
        <v>150</v>
      </c>
    </row>
    <row r="119" spans="1:23" ht="13" x14ac:dyDescent="0.3">
      <c r="A119" s="35" t="s">
        <v>151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152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153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154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Nhn7Km/Kyiouvt7/fdrTkinTZIdKNkwBTs0IrT5298pX5G8+DaaWAjJjGtp+iAfeQJoaP+dj51vNkN/pwFG1YA==" saltValue="lHcRyGmgSzQGcKQKgGOAr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39000</v>
      </c>
      <c r="I10" s="110"/>
      <c r="J10" s="109">
        <v>311000</v>
      </c>
      <c r="K10" s="110">
        <v>1043800</v>
      </c>
      <c r="L10" s="109"/>
      <c r="M10" s="110"/>
      <c r="N10" s="109"/>
      <c r="O10" s="110"/>
      <c r="P10" s="109">
        <f t="shared" ref="P10:P17" si="1">$H10      +$J10      +$L10      +$N10</f>
        <v>350000</v>
      </c>
      <c r="Q10" s="110">
        <f t="shared" ref="Q10:Q17" si="2">$I10      +$K10      +$M10      +$O10</f>
        <v>1043800</v>
      </c>
      <c r="R10" s="54">
        <f t="shared" ref="R10:R17" si="3">IF(($H10      =0),0,((($J10      -$H10      )/$H10      )*100))</f>
        <v>697.43589743589746</v>
      </c>
      <c r="S10" s="55">
        <f t="shared" ref="S10:S17" si="4">IF(($I10      =0),0,((($K10      -$I10      )/$I10      )*100))</f>
        <v>0</v>
      </c>
      <c r="T10" s="54">
        <f t="shared" ref="T10:T16" si="5">IF(($E10      =0),0,(($P10      /$E10      )*100))</f>
        <v>11.666666666666666</v>
      </c>
      <c r="U10" s="56">
        <f t="shared" ref="U10:U16" si="6">IF(($E10      =0),0,(($Q10      /$E10      )*100))</f>
        <v>34.793333333333329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4800000</v>
      </c>
      <c r="C11" s="108"/>
      <c r="D11" s="108"/>
      <c r="E11" s="108">
        <f t="shared" si="0"/>
        <v>4800000</v>
      </c>
      <c r="F11" s="109">
        <v>4800000</v>
      </c>
      <c r="G11" s="110">
        <v>3000000</v>
      </c>
      <c r="H11" s="109">
        <v>825000</v>
      </c>
      <c r="I11" s="110">
        <v>417596</v>
      </c>
      <c r="J11" s="109">
        <v>1243000</v>
      </c>
      <c r="K11" s="110">
        <v>679865</v>
      </c>
      <c r="L11" s="109"/>
      <c r="M11" s="110"/>
      <c r="N11" s="109"/>
      <c r="O11" s="110"/>
      <c r="P11" s="109">
        <f t="shared" si="1"/>
        <v>2068000</v>
      </c>
      <c r="Q11" s="110">
        <f t="shared" si="2"/>
        <v>1097461</v>
      </c>
      <c r="R11" s="54">
        <f t="shared" si="3"/>
        <v>50.666666666666671</v>
      </c>
      <c r="S11" s="55">
        <f t="shared" si="4"/>
        <v>62.804480885832234</v>
      </c>
      <c r="T11" s="54">
        <f t="shared" si="5"/>
        <v>43.083333333333336</v>
      </c>
      <c r="U11" s="56">
        <f t="shared" si="6"/>
        <v>22.863770833333334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7800000</v>
      </c>
      <c r="C17" s="111">
        <f>SUM(C9:C16)</f>
        <v>0</v>
      </c>
      <c r="D17" s="111"/>
      <c r="E17" s="111">
        <f t="shared" si="0"/>
        <v>7800000</v>
      </c>
      <c r="F17" s="112">
        <f t="shared" ref="F17:O17" si="7">SUM(F9:F16)</f>
        <v>7800000</v>
      </c>
      <c r="G17" s="113">
        <f t="shared" si="7"/>
        <v>6000000</v>
      </c>
      <c r="H17" s="112">
        <f t="shared" si="7"/>
        <v>864000</v>
      </c>
      <c r="I17" s="113">
        <f t="shared" si="7"/>
        <v>417596</v>
      </c>
      <c r="J17" s="112">
        <f t="shared" si="7"/>
        <v>1554000</v>
      </c>
      <c r="K17" s="113">
        <f t="shared" si="7"/>
        <v>1723665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2418000</v>
      </c>
      <c r="Q17" s="113">
        <f t="shared" si="2"/>
        <v>2141261</v>
      </c>
      <c r="R17" s="58">
        <f t="shared" si="3"/>
        <v>79.861111111111114</v>
      </c>
      <c r="S17" s="59">
        <f t="shared" si="4"/>
        <v>312.75898236573147</v>
      </c>
      <c r="T17" s="58">
        <f>IF((SUM($E9:$E14))=0,0,(P17/(SUM($E9:$E14))*100))</f>
        <v>31</v>
      </c>
      <c r="U17" s="60">
        <f>IF((SUM($E9:$E14))=0,0,(Q17/(SUM($E9:$E14))*100))</f>
        <v>27.452064102564101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2638000</v>
      </c>
      <c r="C31" s="108"/>
      <c r="D31" s="108"/>
      <c r="E31" s="108">
        <f>$B31      +$C31      +$D31</f>
        <v>2638000</v>
      </c>
      <c r="F31" s="109">
        <v>2638000</v>
      </c>
      <c r="G31" s="110">
        <v>1847000</v>
      </c>
      <c r="H31" s="109">
        <v>858000</v>
      </c>
      <c r="I31" s="110"/>
      <c r="J31" s="109">
        <v>443000</v>
      </c>
      <c r="K31" s="110">
        <v>1619530</v>
      </c>
      <c r="L31" s="109"/>
      <c r="M31" s="110"/>
      <c r="N31" s="109"/>
      <c r="O31" s="110"/>
      <c r="P31" s="109">
        <f>$H31      +$J31      +$L31      +$N31</f>
        <v>1301000</v>
      </c>
      <c r="Q31" s="110">
        <f>$I31      +$K31      +$M31      +$O31</f>
        <v>1619530</v>
      </c>
      <c r="R31" s="54">
        <f>IF(($H31      =0),0,((($J31      -$H31      )/$H31      )*100))</f>
        <v>-48.368298368298369</v>
      </c>
      <c r="S31" s="55">
        <f>IF(($I31      =0),0,((($K31      -$I31      )/$I31      )*100))</f>
        <v>0</v>
      </c>
      <c r="T31" s="54">
        <f>IF(($E31      =0),0,(($P31      /$E31      )*100))</f>
        <v>49.317664897649735</v>
      </c>
      <c r="U31" s="56">
        <f>IF(($E31      =0),0,(($Q31      /$E31      )*100))</f>
        <v>61.392342683851396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2638000</v>
      </c>
      <c r="C32" s="111">
        <f>SUM(C28:C31)</f>
        <v>0</v>
      </c>
      <c r="D32" s="111"/>
      <c r="E32" s="111">
        <f>$B32      +$C32      +$D32</f>
        <v>2638000</v>
      </c>
      <c r="F32" s="112">
        <f t="shared" ref="F32:O32" si="16">SUM(F28:F31)</f>
        <v>2638000</v>
      </c>
      <c r="G32" s="113">
        <f t="shared" si="16"/>
        <v>1847000</v>
      </c>
      <c r="H32" s="112">
        <f t="shared" si="16"/>
        <v>858000</v>
      </c>
      <c r="I32" s="113">
        <f t="shared" si="16"/>
        <v>0</v>
      </c>
      <c r="J32" s="112">
        <f t="shared" si="16"/>
        <v>443000</v>
      </c>
      <c r="K32" s="113">
        <f t="shared" si="16"/>
        <v>1619530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1301000</v>
      </c>
      <c r="Q32" s="113">
        <f>$I32      +$K32      +$M32      +$O32</f>
        <v>1619530</v>
      </c>
      <c r="R32" s="58">
        <f>IF(($H32      =0),0,((($J32      -$H32      )/$H32      )*100))</f>
        <v>-48.368298368298369</v>
      </c>
      <c r="S32" s="59">
        <f>IF(($I32      =0),0,((($K32      -$I32      )/$I32      )*100))</f>
        <v>0</v>
      </c>
      <c r="T32" s="58">
        <f>IF($E32   =0,0,($P32   /$E32   )*100)</f>
        <v>49.317664897649735</v>
      </c>
      <c r="U32" s="60">
        <f>IF($E32   =0,0,($Q32   /$E32   )*100)</f>
        <v>61.392342683851396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3557000</v>
      </c>
      <c r="C34" s="108"/>
      <c r="D34" s="108"/>
      <c r="E34" s="108">
        <f>$B34      +$C34      +$D34</f>
        <v>3557000</v>
      </c>
      <c r="F34" s="109">
        <v>3557000</v>
      </c>
      <c r="G34" s="110">
        <v>2490000</v>
      </c>
      <c r="H34" s="109">
        <v>889000</v>
      </c>
      <c r="I34" s="110">
        <v>906200</v>
      </c>
      <c r="J34" s="109">
        <v>855000</v>
      </c>
      <c r="K34" s="110">
        <v>1513063</v>
      </c>
      <c r="L34" s="109"/>
      <c r="M34" s="110"/>
      <c r="N34" s="109"/>
      <c r="O34" s="110"/>
      <c r="P34" s="109">
        <f>$H34      +$J34      +$L34      +$N34</f>
        <v>1744000</v>
      </c>
      <c r="Q34" s="110">
        <f>$I34      +$K34      +$M34      +$O34</f>
        <v>2419263</v>
      </c>
      <c r="R34" s="54">
        <f>IF(($H34      =0),0,((($J34      -$H34      )/$H34      )*100))</f>
        <v>-3.8245219347581552</v>
      </c>
      <c r="S34" s="55">
        <f>IF(($I34      =0),0,((($K34      -$I34      )/$I34      )*100))</f>
        <v>66.96788788346943</v>
      </c>
      <c r="T34" s="54">
        <f>IF(($E34      =0),0,(($P34      /$E34      )*100))</f>
        <v>49.030081529378691</v>
      </c>
      <c r="U34" s="56">
        <f>IF(($E34      =0),0,(($Q34      /$E34      )*100))</f>
        <v>68.014141130165868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3557000</v>
      </c>
      <c r="C35" s="111">
        <f>C34</f>
        <v>0</v>
      </c>
      <c r="D35" s="111"/>
      <c r="E35" s="111">
        <f>$B35      +$C35      +$D35</f>
        <v>3557000</v>
      </c>
      <c r="F35" s="112">
        <f t="shared" ref="F35:O35" si="17">F34</f>
        <v>3557000</v>
      </c>
      <c r="G35" s="113">
        <f t="shared" si="17"/>
        <v>2490000</v>
      </c>
      <c r="H35" s="112">
        <f t="shared" si="17"/>
        <v>889000</v>
      </c>
      <c r="I35" s="113">
        <f t="shared" si="17"/>
        <v>906200</v>
      </c>
      <c r="J35" s="112">
        <f t="shared" si="17"/>
        <v>855000</v>
      </c>
      <c r="K35" s="113">
        <f t="shared" si="17"/>
        <v>1513063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1744000</v>
      </c>
      <c r="Q35" s="113">
        <f>$I35      +$K35      +$M35      +$O35</f>
        <v>2419263</v>
      </c>
      <c r="R35" s="58">
        <f>IF(($H35      =0),0,((($J35      -$H35      )/$H35      )*100))</f>
        <v>-3.8245219347581552</v>
      </c>
      <c r="S35" s="59">
        <f>IF(($I35      =0),0,((($K35      -$I35      )/$I35      )*100))</f>
        <v>66.96788788346943</v>
      </c>
      <c r="T35" s="58">
        <f>IF($E35   =0,0,($P35   /$E35   )*100)</f>
        <v>49.030081529378691</v>
      </c>
      <c r="U35" s="60">
        <f>IF($E35   =0,0,($Q35   /$E35   )*100)</f>
        <v>68.014141130165868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113170000</v>
      </c>
      <c r="C46" s="108"/>
      <c r="D46" s="108"/>
      <c r="E46" s="108">
        <f t="shared" si="26"/>
        <v>113170000</v>
      </c>
      <c r="F46" s="109">
        <v>113170000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82217000</v>
      </c>
      <c r="C53" s="108"/>
      <c r="D53" s="108"/>
      <c r="E53" s="108">
        <f t="shared" si="26"/>
        <v>82217000</v>
      </c>
      <c r="F53" s="109">
        <v>82217000</v>
      </c>
      <c r="G53" s="110">
        <v>62000000</v>
      </c>
      <c r="H53" s="109">
        <v>30308000</v>
      </c>
      <c r="I53" s="110">
        <v>31976611</v>
      </c>
      <c r="J53" s="109">
        <v>29416000</v>
      </c>
      <c r="K53" s="110">
        <v>29416544</v>
      </c>
      <c r="L53" s="109"/>
      <c r="M53" s="110"/>
      <c r="N53" s="109"/>
      <c r="O53" s="110"/>
      <c r="P53" s="109">
        <f t="shared" si="27"/>
        <v>59724000</v>
      </c>
      <c r="Q53" s="110">
        <f t="shared" si="28"/>
        <v>61393155</v>
      </c>
      <c r="R53" s="54">
        <f t="shared" si="29"/>
        <v>-2.9431173287580834</v>
      </c>
      <c r="S53" s="55">
        <f t="shared" si="30"/>
        <v>-8.0060610550630269</v>
      </c>
      <c r="T53" s="54">
        <f t="shared" si="31"/>
        <v>72.64191104029581</v>
      </c>
      <c r="U53" s="56">
        <f t="shared" si="32"/>
        <v>74.672093362686553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195387000</v>
      </c>
      <c r="C55" s="111">
        <f>SUM(C44:C54)</f>
        <v>0</v>
      </c>
      <c r="D55" s="111"/>
      <c r="E55" s="111">
        <f t="shared" si="26"/>
        <v>195387000</v>
      </c>
      <c r="F55" s="112">
        <f t="shared" ref="F55:O55" si="33">SUM(F44:F54)</f>
        <v>195387000</v>
      </c>
      <c r="G55" s="113">
        <f t="shared" si="33"/>
        <v>62000000</v>
      </c>
      <c r="H55" s="112">
        <f t="shared" si="33"/>
        <v>30308000</v>
      </c>
      <c r="I55" s="113">
        <f t="shared" si="33"/>
        <v>31976611</v>
      </c>
      <c r="J55" s="112">
        <f t="shared" si="33"/>
        <v>29416000</v>
      </c>
      <c r="K55" s="113">
        <f t="shared" si="33"/>
        <v>29416544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59724000</v>
      </c>
      <c r="Q55" s="113">
        <f t="shared" si="28"/>
        <v>61393155</v>
      </c>
      <c r="R55" s="58">
        <f t="shared" si="29"/>
        <v>-2.9431173287580834</v>
      </c>
      <c r="S55" s="59">
        <f t="shared" si="30"/>
        <v>-8.0060610550630269</v>
      </c>
      <c r="T55" s="58">
        <f>IF((+$E45+$E47+$E49+$E50+$E53) =0,0,(P55   /(+$E45+$E47+$E49+$E50+$E53) )*100)</f>
        <v>72.64191104029581</v>
      </c>
      <c r="U55" s="60">
        <f>IF((+$E45+$E47+$E49+$E50+$E53) =0,0,(Q55   /(+$E45+$E47+$E49+$E50+$E53) )*100)</f>
        <v>74.672093362686553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209382000</v>
      </c>
      <c r="C69" s="120">
        <f>SUM(C9:C16,C19:C25,C28:C31,C34,C37:C41,C44:C54,C57:C60,C63:C67)</f>
        <v>0</v>
      </c>
      <c r="D69" s="120"/>
      <c r="E69" s="120">
        <f t="shared" si="35"/>
        <v>209382000</v>
      </c>
      <c r="F69" s="121">
        <f t="shared" ref="F69:O69" si="43">SUM(F9:F16,F19:F25,F28:F31,F34,F37:F41,F44:F54,F57:F60,F63:F67)</f>
        <v>209382000</v>
      </c>
      <c r="G69" s="122">
        <f t="shared" si="43"/>
        <v>72337000</v>
      </c>
      <c r="H69" s="121">
        <f t="shared" si="43"/>
        <v>32919000</v>
      </c>
      <c r="I69" s="122">
        <f t="shared" si="43"/>
        <v>33300407</v>
      </c>
      <c r="J69" s="121">
        <f t="shared" si="43"/>
        <v>32268000</v>
      </c>
      <c r="K69" s="122">
        <f t="shared" si="43"/>
        <v>34272802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65187000</v>
      </c>
      <c r="Q69" s="122">
        <f t="shared" si="37"/>
        <v>67573209</v>
      </c>
      <c r="R69" s="67">
        <f t="shared" si="38"/>
        <v>-1.9775813360065615</v>
      </c>
      <c r="S69" s="68">
        <f t="shared" si="39"/>
        <v>2.9200694153678062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67.753502681578183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70.233660042406356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616348000</v>
      </c>
      <c r="C71" s="108"/>
      <c r="D71" s="108"/>
      <c r="E71" s="108">
        <f>$B71      +$C71      +$D71</f>
        <v>616348000</v>
      </c>
      <c r="F71" s="109">
        <v>616348000</v>
      </c>
      <c r="G71" s="110">
        <v>476214000</v>
      </c>
      <c r="H71" s="109">
        <v>173919000</v>
      </c>
      <c r="I71" s="110">
        <v>225976453</v>
      </c>
      <c r="J71" s="109">
        <v>167726000</v>
      </c>
      <c r="K71" s="110">
        <v>173273600</v>
      </c>
      <c r="L71" s="109"/>
      <c r="M71" s="110"/>
      <c r="N71" s="109"/>
      <c r="O71" s="110"/>
      <c r="P71" s="109">
        <f>$H71      +$J71      +$L71      +$N71</f>
        <v>341645000</v>
      </c>
      <c r="Q71" s="110">
        <f>$I71      +$K71      +$M71      +$O71</f>
        <v>399250053</v>
      </c>
      <c r="R71" s="54">
        <f>IF(($H71      =0),0,((($J71      -$H71      )/$H71      )*100))</f>
        <v>-3.560853040783353</v>
      </c>
      <c r="S71" s="55">
        <f>IF(($I71      =0),0,((($K71      -$I71      )/$I71      )*100))</f>
        <v>-23.322276414348355</v>
      </c>
      <c r="T71" s="54">
        <f>IF(($E71      =0),0,(($P71      /$E71      )*100))</f>
        <v>55.430535995898424</v>
      </c>
      <c r="U71" s="56">
        <f>IF(($E71      =0),0,(($Q71      /$E71      )*100))</f>
        <v>64.776725648497276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616348000</v>
      </c>
      <c r="C73" s="117">
        <f>SUM(C71:C72)</f>
        <v>0</v>
      </c>
      <c r="D73" s="117"/>
      <c r="E73" s="117">
        <f>$B73      +$C73      +$D73</f>
        <v>616348000</v>
      </c>
      <c r="F73" s="118">
        <f t="shared" ref="F73:O73" si="44">SUM(F71:F72)</f>
        <v>616348000</v>
      </c>
      <c r="G73" s="119">
        <f t="shared" si="44"/>
        <v>476214000</v>
      </c>
      <c r="H73" s="118">
        <f t="shared" si="44"/>
        <v>173919000</v>
      </c>
      <c r="I73" s="119">
        <f t="shared" si="44"/>
        <v>225976453</v>
      </c>
      <c r="J73" s="118">
        <f t="shared" si="44"/>
        <v>167726000</v>
      </c>
      <c r="K73" s="119">
        <f t="shared" si="44"/>
        <v>173273600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341645000</v>
      </c>
      <c r="Q73" s="119">
        <f>$I73      +$K73      +$M73      +$O73</f>
        <v>399250053</v>
      </c>
      <c r="R73" s="63">
        <f>IF(($H73      =0),0,((($J73      -$H73      )/$H73      )*100))</f>
        <v>-3.560853040783353</v>
      </c>
      <c r="S73" s="64">
        <f>IF(($I73      =0),0,((($K73      -$I73      )/$I73      )*100))</f>
        <v>-23.322276414348355</v>
      </c>
      <c r="T73" s="63">
        <f>IF(($E71      =0),0,(($P71      /$E71      )*100))</f>
        <v>55.430535995898424</v>
      </c>
      <c r="U73" s="65">
        <f>IF($E71   =0,0,($Q71   /$E71 )*100)</f>
        <v>64.776725648497276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616348000</v>
      </c>
      <c r="C74" s="120">
        <f>SUM(C71:C72)</f>
        <v>0</v>
      </c>
      <c r="D74" s="120"/>
      <c r="E74" s="120">
        <f>$B74      +$C74      +$D74</f>
        <v>616348000</v>
      </c>
      <c r="F74" s="121">
        <f t="shared" ref="F74:O74" si="45">SUM(F71:F72)</f>
        <v>616348000</v>
      </c>
      <c r="G74" s="122">
        <f t="shared" si="45"/>
        <v>476214000</v>
      </c>
      <c r="H74" s="121">
        <f t="shared" si="45"/>
        <v>173919000</v>
      </c>
      <c r="I74" s="122">
        <f t="shared" si="45"/>
        <v>225976453</v>
      </c>
      <c r="J74" s="121">
        <f t="shared" si="45"/>
        <v>167726000</v>
      </c>
      <c r="K74" s="122">
        <f t="shared" si="45"/>
        <v>173273600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341645000</v>
      </c>
      <c r="Q74" s="122">
        <f>$I74      +$K74      +$M74      +$O74</f>
        <v>399250053</v>
      </c>
      <c r="R74" s="67">
        <f>IF(($H74      =0),0,((($J74      -$H74      )/$H74      )*100))</f>
        <v>-3.560853040783353</v>
      </c>
      <c r="S74" s="68">
        <f>IF(($I74      =0),0,((($K74      -$I74      )/$I74      )*100))</f>
        <v>-23.322276414348355</v>
      </c>
      <c r="T74" s="67">
        <f>IF(($E71      =0),0,(($P71      /$E71      )*100))</f>
        <v>55.430535995898424</v>
      </c>
      <c r="U74" s="71">
        <f>IF($E71   =0,0,($Q71   /$E71 )*100)</f>
        <v>64.776725648497276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825730000</v>
      </c>
      <c r="C75" s="120">
        <f>SUM(C9:C16,C19:C25,C28:C31,C34,C37:C41,C44:C54,C57:C60,C63:C67,C71:C72)</f>
        <v>0</v>
      </c>
      <c r="D75" s="120"/>
      <c r="E75" s="120">
        <f>$B75      +$C75      +$D75</f>
        <v>825730000</v>
      </c>
      <c r="F75" s="121">
        <f t="shared" ref="F75:O75" si="46">SUM(F9:F16,F19:F25,F28:F31,F34,F37:F41,F44:F54,F57:F60,F63:F67,F71:F72)</f>
        <v>825730000</v>
      </c>
      <c r="G75" s="122">
        <f t="shared" si="46"/>
        <v>548551000</v>
      </c>
      <c r="H75" s="121">
        <f t="shared" si="46"/>
        <v>206838000</v>
      </c>
      <c r="I75" s="122">
        <f t="shared" si="46"/>
        <v>259276860</v>
      </c>
      <c r="J75" s="121">
        <f t="shared" si="46"/>
        <v>199994000</v>
      </c>
      <c r="K75" s="122">
        <f t="shared" si="46"/>
        <v>207546402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406832000</v>
      </c>
      <c r="Q75" s="122">
        <f>$I75      +$K75      +$M75      +$O75</f>
        <v>466823262</v>
      </c>
      <c r="R75" s="67">
        <f>IF(($H75      =0),0,((($J75      -$H75      )/$H75      )*100))</f>
        <v>-3.3088697434707353</v>
      </c>
      <c r="S75" s="68">
        <f>IF(($I75      =0),0,((($K75      -$I75      )/$I75      )*100))</f>
        <v>-19.95182215643926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57.09442011900753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65.513537386325353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142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143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144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145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146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147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148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149</v>
      </c>
    </row>
    <row r="118" spans="1:23" x14ac:dyDescent="0.25">
      <c r="A118" s="35" t="s">
        <v>150</v>
      </c>
    </row>
    <row r="119" spans="1:23" ht="13" x14ac:dyDescent="0.3">
      <c r="A119" s="35" t="s">
        <v>151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152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153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154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Mhe8MXXRjgZYRjcwa4zg8JSl+LyS32Q5fBxnZzUc9OtGwGpDMxI0j3bl5NbXulqZV7i4McO6YuDvsL/MTXpjPA==" saltValue="yBtRBcO1h0Byi33P3Zgml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2400000</v>
      </c>
      <c r="C10" s="108"/>
      <c r="D10" s="108"/>
      <c r="E10" s="108">
        <f t="shared" ref="E10:E17" si="0">$B10      +$C10      +$D10</f>
        <v>2400000</v>
      </c>
      <c r="F10" s="109">
        <v>2400000</v>
      </c>
      <c r="G10" s="110">
        <v>2400000</v>
      </c>
      <c r="H10" s="109"/>
      <c r="I10" s="110">
        <v>6744</v>
      </c>
      <c r="J10" s="109">
        <v>845000</v>
      </c>
      <c r="K10" s="110">
        <v>925798</v>
      </c>
      <c r="L10" s="109"/>
      <c r="M10" s="110"/>
      <c r="N10" s="109"/>
      <c r="O10" s="110"/>
      <c r="P10" s="109">
        <f t="shared" ref="P10:P17" si="1">$H10      +$J10      +$L10      +$N10</f>
        <v>845000</v>
      </c>
      <c r="Q10" s="110">
        <f t="shared" ref="Q10:Q17" si="2">$I10      +$K10      +$M10      +$O10</f>
        <v>932542</v>
      </c>
      <c r="R10" s="54">
        <f t="shared" ref="R10:R17" si="3">IF(($H10      =0),0,((($J10      -$H10      )/$H10      )*100))</f>
        <v>0</v>
      </c>
      <c r="S10" s="55">
        <f t="shared" ref="S10:S17" si="4">IF(($I10      =0),0,((($K10      -$I10      )/$I10      )*100))</f>
        <v>13627.728351126927</v>
      </c>
      <c r="T10" s="54">
        <f t="shared" ref="T10:T16" si="5">IF(($E10      =0),0,(($P10      /$E10      )*100))</f>
        <v>35.208333333333336</v>
      </c>
      <c r="U10" s="56">
        <f t="shared" ref="U10:U16" si="6">IF(($E10      =0),0,(($Q10      /$E10      )*100))</f>
        <v>38.855916666666666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2400000</v>
      </c>
      <c r="C17" s="111">
        <f>SUM(C9:C16)</f>
        <v>0</v>
      </c>
      <c r="D17" s="111"/>
      <c r="E17" s="111">
        <f t="shared" si="0"/>
        <v>2400000</v>
      </c>
      <c r="F17" s="112">
        <f t="shared" ref="F17:O17" si="7">SUM(F9:F16)</f>
        <v>2400000</v>
      </c>
      <c r="G17" s="113">
        <f t="shared" si="7"/>
        <v>2400000</v>
      </c>
      <c r="H17" s="112">
        <f t="shared" si="7"/>
        <v>0</v>
      </c>
      <c r="I17" s="113">
        <f t="shared" si="7"/>
        <v>6744</v>
      </c>
      <c r="J17" s="112">
        <f t="shared" si="7"/>
        <v>845000</v>
      </c>
      <c r="K17" s="113">
        <f t="shared" si="7"/>
        <v>925798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845000</v>
      </c>
      <c r="Q17" s="113">
        <f t="shared" si="2"/>
        <v>932542</v>
      </c>
      <c r="R17" s="58">
        <f t="shared" si="3"/>
        <v>0</v>
      </c>
      <c r="S17" s="59">
        <f t="shared" si="4"/>
        <v>13627.728351126927</v>
      </c>
      <c r="T17" s="58">
        <f>IF((SUM($E9:$E14))=0,0,(P17/(SUM($E9:$E14))*100))</f>
        <v>35.208333333333336</v>
      </c>
      <c r="U17" s="60">
        <f>IF((SUM($E9:$E14))=0,0,(Q17/(SUM($E9:$E14))*100))</f>
        <v>38.855916666666666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15717000</v>
      </c>
      <c r="C23" s="108"/>
      <c r="D23" s="108"/>
      <c r="E23" s="108">
        <f t="shared" si="8"/>
        <v>15717000</v>
      </c>
      <c r="F23" s="109">
        <v>15717000</v>
      </c>
      <c r="G23" s="110">
        <v>4715000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15717000</v>
      </c>
      <c r="C26" s="111">
        <f>SUM(C19:C25)</f>
        <v>0</v>
      </c>
      <c r="D26" s="111"/>
      <c r="E26" s="111">
        <f t="shared" si="8"/>
        <v>15717000</v>
      </c>
      <c r="F26" s="112">
        <f t="shared" ref="F26:O26" si="15">SUM(F19:F25)</f>
        <v>15717000</v>
      </c>
      <c r="G26" s="113">
        <f t="shared" si="15"/>
        <v>4715000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1769000</v>
      </c>
      <c r="C34" s="108"/>
      <c r="D34" s="108"/>
      <c r="E34" s="108">
        <f>$B34      +$C34      +$D34</f>
        <v>1769000</v>
      </c>
      <c r="F34" s="109">
        <v>1769000</v>
      </c>
      <c r="G34" s="110">
        <v>1238000</v>
      </c>
      <c r="H34" s="109">
        <v>442000</v>
      </c>
      <c r="I34" s="110">
        <v>1769000</v>
      </c>
      <c r="J34" s="109"/>
      <c r="K34" s="110"/>
      <c r="L34" s="109"/>
      <c r="M34" s="110"/>
      <c r="N34" s="109"/>
      <c r="O34" s="110"/>
      <c r="P34" s="109">
        <f>$H34      +$J34      +$L34      +$N34</f>
        <v>442000</v>
      </c>
      <c r="Q34" s="110">
        <f>$I34      +$K34      +$M34      +$O34</f>
        <v>1769000</v>
      </c>
      <c r="R34" s="54">
        <f>IF(($H34      =0),0,((($J34      -$H34      )/$H34      )*100))</f>
        <v>-100</v>
      </c>
      <c r="S34" s="55">
        <f>IF(($I34      =0),0,((($K34      -$I34      )/$I34      )*100))</f>
        <v>-100</v>
      </c>
      <c r="T34" s="54">
        <f>IF(($E34      =0),0,(($P34      /$E34      )*100))</f>
        <v>24.985867721876769</v>
      </c>
      <c r="U34" s="56">
        <f>IF(($E34      =0),0,(($Q34      /$E34      )*100))</f>
        <v>100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1769000</v>
      </c>
      <c r="C35" s="111">
        <f>C34</f>
        <v>0</v>
      </c>
      <c r="D35" s="111"/>
      <c r="E35" s="111">
        <f>$B35      +$C35      +$D35</f>
        <v>1769000</v>
      </c>
      <c r="F35" s="112">
        <f t="shared" ref="F35:O35" si="17">F34</f>
        <v>1769000</v>
      </c>
      <c r="G35" s="113">
        <f t="shared" si="17"/>
        <v>1238000</v>
      </c>
      <c r="H35" s="112">
        <f t="shared" si="17"/>
        <v>442000</v>
      </c>
      <c r="I35" s="113">
        <f t="shared" si="17"/>
        <v>1769000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442000</v>
      </c>
      <c r="Q35" s="113">
        <f>$I35      +$K35      +$M35      +$O35</f>
        <v>1769000</v>
      </c>
      <c r="R35" s="58">
        <f>IF(($H35      =0),0,((($J35      -$H35      )/$H35      )*100))</f>
        <v>-100</v>
      </c>
      <c r="S35" s="59">
        <f>IF(($I35      =0),0,((($K35      -$I35      )/$I35      )*100))</f>
        <v>-100</v>
      </c>
      <c r="T35" s="58">
        <f>IF($E35   =0,0,($P35   /$E35   )*100)</f>
        <v>24.985867721876769</v>
      </c>
      <c r="U35" s="60">
        <f>IF($E35   =0,0,($Q35   /$E35   )*100)</f>
        <v>100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4368000</v>
      </c>
      <c r="C38" s="108"/>
      <c r="D38" s="108"/>
      <c r="E38" s="108">
        <f t="shared" si="18"/>
        <v>4368000</v>
      </c>
      <c r="F38" s="109">
        <v>3971000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4368000</v>
      </c>
      <c r="C42" s="111">
        <f>SUM(C37:C41)</f>
        <v>0</v>
      </c>
      <c r="D42" s="111"/>
      <c r="E42" s="111">
        <f t="shared" si="18"/>
        <v>4368000</v>
      </c>
      <c r="F42" s="112">
        <f t="shared" ref="F42:O42" si="25">SUM(F37:F41)</f>
        <v>3971000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24254000</v>
      </c>
      <c r="C69" s="120">
        <f>SUM(C9:C16,C19:C25,C28:C31,C34,C37:C41,C44:C54,C57:C60,C63:C67)</f>
        <v>0</v>
      </c>
      <c r="D69" s="120"/>
      <c r="E69" s="120">
        <f t="shared" si="35"/>
        <v>24254000</v>
      </c>
      <c r="F69" s="121">
        <f t="shared" ref="F69:O69" si="43">SUM(F9:F16,F19:F25,F28:F31,F34,F37:F41,F44:F54,F57:F60,F63:F67)</f>
        <v>23857000</v>
      </c>
      <c r="G69" s="122">
        <f t="shared" si="43"/>
        <v>8353000</v>
      </c>
      <c r="H69" s="121">
        <f t="shared" si="43"/>
        <v>442000</v>
      </c>
      <c r="I69" s="122">
        <f t="shared" si="43"/>
        <v>1775744</v>
      </c>
      <c r="J69" s="121">
        <f t="shared" si="43"/>
        <v>845000</v>
      </c>
      <c r="K69" s="122">
        <f t="shared" si="43"/>
        <v>925798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1287000</v>
      </c>
      <c r="Q69" s="122">
        <f t="shared" si="37"/>
        <v>2701542</v>
      </c>
      <c r="R69" s="67">
        <f t="shared" si="38"/>
        <v>91.17647058823529</v>
      </c>
      <c r="S69" s="68">
        <f t="shared" si="39"/>
        <v>-47.864219166726734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6.4718897716986827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13.58514532837172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54524000</v>
      </c>
      <c r="C71" s="108"/>
      <c r="D71" s="108"/>
      <c r="E71" s="108">
        <f>$B71      +$C71      +$D71</f>
        <v>54524000</v>
      </c>
      <c r="F71" s="109">
        <v>54524000</v>
      </c>
      <c r="G71" s="110">
        <v>41263000</v>
      </c>
      <c r="H71" s="109">
        <v>19624000</v>
      </c>
      <c r="I71" s="110">
        <v>21420497</v>
      </c>
      <c r="J71" s="109">
        <v>13372000</v>
      </c>
      <c r="K71" s="110">
        <v>11342808</v>
      </c>
      <c r="L71" s="109"/>
      <c r="M71" s="110"/>
      <c r="N71" s="109"/>
      <c r="O71" s="110"/>
      <c r="P71" s="109">
        <f>$H71      +$J71      +$L71      +$N71</f>
        <v>32996000</v>
      </c>
      <c r="Q71" s="110">
        <f>$I71      +$K71      +$M71      +$O71</f>
        <v>32763305</v>
      </c>
      <c r="R71" s="54">
        <f>IF(($H71      =0),0,((($J71      -$H71      )/$H71      )*100))</f>
        <v>-31.858948226661234</v>
      </c>
      <c r="S71" s="55">
        <f>IF(($I71      =0),0,((($K71      -$I71      )/$I71      )*100))</f>
        <v>-47.04694293507756</v>
      </c>
      <c r="T71" s="54">
        <f>IF(($E71      =0),0,(($P71      /$E71      )*100))</f>
        <v>60.516469811459174</v>
      </c>
      <c r="U71" s="56">
        <f>IF(($E71      =0),0,(($Q71      /$E71      )*100))</f>
        <v>60.089694446482277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54524000</v>
      </c>
      <c r="C73" s="117">
        <f>SUM(C71:C72)</f>
        <v>0</v>
      </c>
      <c r="D73" s="117"/>
      <c r="E73" s="117">
        <f>$B73      +$C73      +$D73</f>
        <v>54524000</v>
      </c>
      <c r="F73" s="118">
        <f t="shared" ref="F73:O73" si="44">SUM(F71:F72)</f>
        <v>54524000</v>
      </c>
      <c r="G73" s="119">
        <f t="shared" si="44"/>
        <v>41263000</v>
      </c>
      <c r="H73" s="118">
        <f t="shared" si="44"/>
        <v>19624000</v>
      </c>
      <c r="I73" s="119">
        <f t="shared" si="44"/>
        <v>21420497</v>
      </c>
      <c r="J73" s="118">
        <f t="shared" si="44"/>
        <v>13372000</v>
      </c>
      <c r="K73" s="119">
        <f t="shared" si="44"/>
        <v>11342808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32996000</v>
      </c>
      <c r="Q73" s="119">
        <f>$I73      +$K73      +$M73      +$O73</f>
        <v>32763305</v>
      </c>
      <c r="R73" s="63">
        <f>IF(($H73      =0),0,((($J73      -$H73      )/$H73      )*100))</f>
        <v>-31.858948226661234</v>
      </c>
      <c r="S73" s="64">
        <f>IF(($I73      =0),0,((($K73      -$I73      )/$I73      )*100))</f>
        <v>-47.04694293507756</v>
      </c>
      <c r="T73" s="63">
        <f>IF(($E71      =0),0,(($P71      /$E71      )*100))</f>
        <v>60.516469811459174</v>
      </c>
      <c r="U73" s="65">
        <f>IF($E71   =0,0,($Q71   /$E71 )*100)</f>
        <v>60.089694446482277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54524000</v>
      </c>
      <c r="C74" s="120">
        <f>SUM(C71:C72)</f>
        <v>0</v>
      </c>
      <c r="D74" s="120"/>
      <c r="E74" s="120">
        <f>$B74      +$C74      +$D74</f>
        <v>54524000</v>
      </c>
      <c r="F74" s="121">
        <f t="shared" ref="F74:O74" si="45">SUM(F71:F72)</f>
        <v>54524000</v>
      </c>
      <c r="G74" s="122">
        <f t="shared" si="45"/>
        <v>41263000</v>
      </c>
      <c r="H74" s="121">
        <f t="shared" si="45"/>
        <v>19624000</v>
      </c>
      <c r="I74" s="122">
        <f t="shared" si="45"/>
        <v>21420497</v>
      </c>
      <c r="J74" s="121">
        <f t="shared" si="45"/>
        <v>13372000</v>
      </c>
      <c r="K74" s="122">
        <f t="shared" si="45"/>
        <v>11342808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32996000</v>
      </c>
      <c r="Q74" s="122">
        <f>$I74      +$K74      +$M74      +$O74</f>
        <v>32763305</v>
      </c>
      <c r="R74" s="67">
        <f>IF(($H74      =0),0,((($J74      -$H74      )/$H74      )*100))</f>
        <v>-31.858948226661234</v>
      </c>
      <c r="S74" s="68">
        <f>IF(($I74      =0),0,((($K74      -$I74      )/$I74      )*100))</f>
        <v>-47.04694293507756</v>
      </c>
      <c r="T74" s="67">
        <f>IF(($E71      =0),0,(($P71      /$E71      )*100))</f>
        <v>60.516469811459174</v>
      </c>
      <c r="U74" s="71">
        <f>IF($E71   =0,0,($Q71   /$E71 )*100)</f>
        <v>60.089694446482277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78778000</v>
      </c>
      <c r="C75" s="120">
        <f>SUM(C9:C16,C19:C25,C28:C31,C34,C37:C41,C44:C54,C57:C60,C63:C67,C71:C72)</f>
        <v>0</v>
      </c>
      <c r="D75" s="120"/>
      <c r="E75" s="120">
        <f>$B75      +$C75      +$D75</f>
        <v>78778000</v>
      </c>
      <c r="F75" s="121">
        <f t="shared" ref="F75:O75" si="46">SUM(F9:F16,F19:F25,F28:F31,F34,F37:F41,F44:F54,F57:F60,F63:F67,F71:F72)</f>
        <v>78381000</v>
      </c>
      <c r="G75" s="122">
        <f t="shared" si="46"/>
        <v>49616000</v>
      </c>
      <c r="H75" s="121">
        <f t="shared" si="46"/>
        <v>20066000</v>
      </c>
      <c r="I75" s="122">
        <f t="shared" si="46"/>
        <v>23196241</v>
      </c>
      <c r="J75" s="121">
        <f t="shared" si="46"/>
        <v>14217000</v>
      </c>
      <c r="K75" s="122">
        <f t="shared" si="46"/>
        <v>12268606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34283000</v>
      </c>
      <c r="Q75" s="122">
        <f>$I75      +$K75      +$M75      +$O75</f>
        <v>35464847</v>
      </c>
      <c r="R75" s="67">
        <f>IF(($H75      =0),0,((($J75      -$H75      )/$H75      )*100))</f>
        <v>-29.148808930529253</v>
      </c>
      <c r="S75" s="68">
        <f>IF(($I75      =0),0,((($K75      -$I75      )/$I75      )*100))</f>
        <v>-47.109507958638645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46.073108453164899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47.661399005510013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142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143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144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145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146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147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148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149</v>
      </c>
    </row>
    <row r="118" spans="1:23" x14ac:dyDescent="0.25">
      <c r="A118" s="35" t="s">
        <v>150</v>
      </c>
    </row>
    <row r="119" spans="1:23" ht="13" x14ac:dyDescent="0.3">
      <c r="A119" s="35" t="s">
        <v>151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152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153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154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k+lyLlqgoweUF8D3mdVpPa7tilTeaHdC1MsLtCC2LLpzGFuMuB5PhXMR8VEp/xjdGo+rOHtKU3RPiQdgmu2U2A==" saltValue="rEdqzIXDYexMQV1Tn/JxJ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126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2200000</v>
      </c>
      <c r="C10" s="108"/>
      <c r="D10" s="108"/>
      <c r="E10" s="108">
        <f t="shared" ref="E10:E17" si="0">$B10      +$C10      +$D10</f>
        <v>2200000</v>
      </c>
      <c r="F10" s="109">
        <v>2200000</v>
      </c>
      <c r="G10" s="110">
        <v>2200000</v>
      </c>
      <c r="H10" s="109">
        <v>191000</v>
      </c>
      <c r="I10" s="110">
        <v>657803</v>
      </c>
      <c r="J10" s="109">
        <v>195000</v>
      </c>
      <c r="K10" s="110">
        <v>397754</v>
      </c>
      <c r="L10" s="109"/>
      <c r="M10" s="110"/>
      <c r="N10" s="109"/>
      <c r="O10" s="110"/>
      <c r="P10" s="109">
        <f t="shared" ref="P10:P17" si="1">$H10      +$J10      +$L10      +$N10</f>
        <v>386000</v>
      </c>
      <c r="Q10" s="110">
        <f t="shared" ref="Q10:Q17" si="2">$I10      +$K10      +$M10      +$O10</f>
        <v>1055557</v>
      </c>
      <c r="R10" s="54">
        <f t="shared" ref="R10:R17" si="3">IF(($H10      =0),0,((($J10      -$H10      )/$H10      )*100))</f>
        <v>2.0942408376963351</v>
      </c>
      <c r="S10" s="55">
        <f t="shared" ref="S10:S17" si="4">IF(($I10      =0),0,((($K10      -$I10      )/$I10      )*100))</f>
        <v>-39.532960476008775</v>
      </c>
      <c r="T10" s="54">
        <f t="shared" ref="T10:T16" si="5">IF(($E10      =0),0,(($P10      /$E10      )*100))</f>
        <v>17.545454545454543</v>
      </c>
      <c r="U10" s="56">
        <f t="shared" ref="U10:U16" si="6">IF(($E10      =0),0,(($Q10      /$E10      )*100))</f>
        <v>47.979863636363632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2200000</v>
      </c>
      <c r="C17" s="111">
        <f>SUM(C9:C16)</f>
        <v>0</v>
      </c>
      <c r="D17" s="111"/>
      <c r="E17" s="111">
        <f t="shared" si="0"/>
        <v>2200000</v>
      </c>
      <c r="F17" s="112">
        <f t="shared" ref="F17:O17" si="7">SUM(F9:F16)</f>
        <v>2200000</v>
      </c>
      <c r="G17" s="113">
        <f t="shared" si="7"/>
        <v>2200000</v>
      </c>
      <c r="H17" s="112">
        <f t="shared" si="7"/>
        <v>191000</v>
      </c>
      <c r="I17" s="113">
        <f t="shared" si="7"/>
        <v>657803</v>
      </c>
      <c r="J17" s="112">
        <f t="shared" si="7"/>
        <v>195000</v>
      </c>
      <c r="K17" s="113">
        <f t="shared" si="7"/>
        <v>397754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386000</v>
      </c>
      <c r="Q17" s="113">
        <f t="shared" si="2"/>
        <v>1055557</v>
      </c>
      <c r="R17" s="58">
        <f t="shared" si="3"/>
        <v>2.0942408376963351</v>
      </c>
      <c r="S17" s="59">
        <f t="shared" si="4"/>
        <v>-39.532960476008775</v>
      </c>
      <c r="T17" s="58">
        <f>IF((SUM($E9:$E14))=0,0,(P17/(SUM($E9:$E14))*100))</f>
        <v>17.545454545454543</v>
      </c>
      <c r="U17" s="60">
        <f>IF((SUM($E9:$E14))=0,0,(Q17/(SUM($E9:$E14))*100))</f>
        <v>47.979863636363632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1405000</v>
      </c>
      <c r="C34" s="108"/>
      <c r="D34" s="108"/>
      <c r="E34" s="108">
        <f>$B34      +$C34      +$D34</f>
        <v>1405000</v>
      </c>
      <c r="F34" s="109">
        <v>1405000</v>
      </c>
      <c r="G34" s="110">
        <v>982000</v>
      </c>
      <c r="H34" s="109">
        <v>350000</v>
      </c>
      <c r="I34" s="110">
        <v>497808</v>
      </c>
      <c r="J34" s="109">
        <v>297000</v>
      </c>
      <c r="K34" s="110">
        <v>297053</v>
      </c>
      <c r="L34" s="109"/>
      <c r="M34" s="110"/>
      <c r="N34" s="109"/>
      <c r="O34" s="110"/>
      <c r="P34" s="109">
        <f>$H34      +$J34      +$L34      +$N34</f>
        <v>647000</v>
      </c>
      <c r="Q34" s="110">
        <f>$I34      +$K34      +$M34      +$O34</f>
        <v>794861</v>
      </c>
      <c r="R34" s="54">
        <f>IF(($H34      =0),0,((($J34      -$H34      )/$H34      )*100))</f>
        <v>-15.142857142857144</v>
      </c>
      <c r="S34" s="55">
        <f>IF(($I34      =0),0,((($K34      -$I34      )/$I34      )*100))</f>
        <v>-40.327797062321217</v>
      </c>
      <c r="T34" s="54">
        <f>IF(($E34      =0),0,(($P34      /$E34      )*100))</f>
        <v>46.04982206405694</v>
      </c>
      <c r="U34" s="56">
        <f>IF(($E34      =0),0,(($Q34      /$E34      )*100))</f>
        <v>56.573736654804271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1405000</v>
      </c>
      <c r="C35" s="111">
        <f>C34</f>
        <v>0</v>
      </c>
      <c r="D35" s="111"/>
      <c r="E35" s="111">
        <f>$B35      +$C35      +$D35</f>
        <v>1405000</v>
      </c>
      <c r="F35" s="112">
        <f t="shared" ref="F35:O35" si="17">F34</f>
        <v>1405000</v>
      </c>
      <c r="G35" s="113">
        <f t="shared" si="17"/>
        <v>982000</v>
      </c>
      <c r="H35" s="112">
        <f t="shared" si="17"/>
        <v>350000</v>
      </c>
      <c r="I35" s="113">
        <f t="shared" si="17"/>
        <v>497808</v>
      </c>
      <c r="J35" s="112">
        <f t="shared" si="17"/>
        <v>297000</v>
      </c>
      <c r="K35" s="113">
        <f t="shared" si="17"/>
        <v>297053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647000</v>
      </c>
      <c r="Q35" s="113">
        <f>$I35      +$K35      +$M35      +$O35</f>
        <v>794861</v>
      </c>
      <c r="R35" s="58">
        <f>IF(($H35      =0),0,((($J35      -$H35      )/$H35      )*100))</f>
        <v>-15.142857142857144</v>
      </c>
      <c r="S35" s="59">
        <f>IF(($I35      =0),0,((($K35      -$I35      )/$I35      )*100))</f>
        <v>-40.327797062321217</v>
      </c>
      <c r="T35" s="58">
        <f>IF($E35   =0,0,($P35   /$E35   )*100)</f>
        <v>46.04982206405694</v>
      </c>
      <c r="U35" s="60">
        <f>IF($E35   =0,0,($Q35   /$E35   )*100)</f>
        <v>56.573736654804271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15971000</v>
      </c>
      <c r="C37" s="108"/>
      <c r="D37" s="108"/>
      <c r="E37" s="108">
        <f t="shared" ref="E37:E42" si="18">$B37      +$C37      +$D37</f>
        <v>15971000</v>
      </c>
      <c r="F37" s="109">
        <v>15971000</v>
      </c>
      <c r="G37" s="110">
        <v>10381000</v>
      </c>
      <c r="H37" s="109">
        <v>1167000</v>
      </c>
      <c r="I37" s="110"/>
      <c r="J37" s="109">
        <v>9214000</v>
      </c>
      <c r="K37" s="110"/>
      <c r="L37" s="109"/>
      <c r="M37" s="110"/>
      <c r="N37" s="109"/>
      <c r="O37" s="110"/>
      <c r="P37" s="109">
        <f t="shared" ref="P37:P42" si="19">$H37      +$J37      +$L37      +$N37</f>
        <v>10381000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689.54584404455875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64.999060797695833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15427000</v>
      </c>
      <c r="C38" s="108"/>
      <c r="D38" s="108"/>
      <c r="E38" s="108">
        <f t="shared" si="18"/>
        <v>15427000</v>
      </c>
      <c r="F38" s="109">
        <v>14026000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31398000</v>
      </c>
      <c r="C42" s="111">
        <f>SUM(C37:C41)</f>
        <v>0</v>
      </c>
      <c r="D42" s="111"/>
      <c r="E42" s="111">
        <f t="shared" si="18"/>
        <v>31398000</v>
      </c>
      <c r="F42" s="112">
        <f t="shared" ref="F42:O42" si="25">SUM(F37:F41)</f>
        <v>29997000</v>
      </c>
      <c r="G42" s="113">
        <f t="shared" si="25"/>
        <v>10381000</v>
      </c>
      <c r="H42" s="112">
        <f t="shared" si="25"/>
        <v>1167000</v>
      </c>
      <c r="I42" s="113">
        <f t="shared" si="25"/>
        <v>0</v>
      </c>
      <c r="J42" s="112">
        <f t="shared" si="25"/>
        <v>9214000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10381000</v>
      </c>
      <c r="Q42" s="113">
        <f t="shared" si="20"/>
        <v>0</v>
      </c>
      <c r="R42" s="58">
        <f t="shared" si="21"/>
        <v>689.54584404455875</v>
      </c>
      <c r="S42" s="59">
        <f t="shared" si="22"/>
        <v>0</v>
      </c>
      <c r="T42" s="58">
        <f>IF((+$E37+$E40) =0,0,(P42   /(+$E37+$E40) )*100)</f>
        <v>64.999060797695833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35003000</v>
      </c>
      <c r="C69" s="120">
        <f>SUM(C9:C16,C19:C25,C28:C31,C34,C37:C41,C44:C54,C57:C60,C63:C67)</f>
        <v>0</v>
      </c>
      <c r="D69" s="120"/>
      <c r="E69" s="120">
        <f t="shared" si="35"/>
        <v>35003000</v>
      </c>
      <c r="F69" s="121">
        <f t="shared" ref="F69:O69" si="43">SUM(F9:F16,F19:F25,F28:F31,F34,F37:F41,F44:F54,F57:F60,F63:F67)</f>
        <v>33602000</v>
      </c>
      <c r="G69" s="122">
        <f t="shared" si="43"/>
        <v>13563000</v>
      </c>
      <c r="H69" s="121">
        <f t="shared" si="43"/>
        <v>1708000</v>
      </c>
      <c r="I69" s="122">
        <f t="shared" si="43"/>
        <v>1155611</v>
      </c>
      <c r="J69" s="121">
        <f t="shared" si="43"/>
        <v>9706000</v>
      </c>
      <c r="K69" s="122">
        <f t="shared" si="43"/>
        <v>694807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11414000</v>
      </c>
      <c r="Q69" s="122">
        <f t="shared" si="37"/>
        <v>1850418</v>
      </c>
      <c r="R69" s="67">
        <f t="shared" si="38"/>
        <v>468.26697892271659</v>
      </c>
      <c r="S69" s="68">
        <f t="shared" si="39"/>
        <v>-39.875355980515934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58.306089088680011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9.4524826317940338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52929000</v>
      </c>
      <c r="C71" s="108"/>
      <c r="D71" s="108"/>
      <c r="E71" s="108">
        <f>$B71      +$C71      +$D71</f>
        <v>52929000</v>
      </c>
      <c r="F71" s="109">
        <v>52929000</v>
      </c>
      <c r="G71" s="110">
        <v>36280000</v>
      </c>
      <c r="H71" s="109">
        <v>7755000</v>
      </c>
      <c r="I71" s="110">
        <v>8270289</v>
      </c>
      <c r="J71" s="109">
        <v>13487000</v>
      </c>
      <c r="K71" s="110">
        <v>13314937</v>
      </c>
      <c r="L71" s="109"/>
      <c r="M71" s="110"/>
      <c r="N71" s="109"/>
      <c r="O71" s="110"/>
      <c r="P71" s="109">
        <f>$H71      +$J71      +$L71      +$N71</f>
        <v>21242000</v>
      </c>
      <c r="Q71" s="110">
        <f>$I71      +$K71      +$M71      +$O71</f>
        <v>21585226</v>
      </c>
      <c r="R71" s="54">
        <f>IF(($H71      =0),0,((($J71      -$H71      )/$H71      )*100))</f>
        <v>73.913604126370075</v>
      </c>
      <c r="S71" s="55">
        <f>IF(($I71      =0),0,((($K71      -$I71      )/$I71      )*100))</f>
        <v>60.99723963697037</v>
      </c>
      <c r="T71" s="54">
        <f>IF(($E71      =0),0,(($P71      /$E71      )*100))</f>
        <v>40.133008369702807</v>
      </c>
      <c r="U71" s="56">
        <f>IF(($E71      =0),0,(($Q71      /$E71      )*100))</f>
        <v>40.781473294413274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52929000</v>
      </c>
      <c r="C73" s="117">
        <f>SUM(C71:C72)</f>
        <v>0</v>
      </c>
      <c r="D73" s="117"/>
      <c r="E73" s="117">
        <f>$B73      +$C73      +$D73</f>
        <v>52929000</v>
      </c>
      <c r="F73" s="118">
        <f t="shared" ref="F73:O73" si="44">SUM(F71:F72)</f>
        <v>52929000</v>
      </c>
      <c r="G73" s="119">
        <f t="shared" si="44"/>
        <v>36280000</v>
      </c>
      <c r="H73" s="118">
        <f t="shared" si="44"/>
        <v>7755000</v>
      </c>
      <c r="I73" s="119">
        <f t="shared" si="44"/>
        <v>8270289</v>
      </c>
      <c r="J73" s="118">
        <f t="shared" si="44"/>
        <v>13487000</v>
      </c>
      <c r="K73" s="119">
        <f t="shared" si="44"/>
        <v>13314937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21242000</v>
      </c>
      <c r="Q73" s="119">
        <f>$I73      +$K73      +$M73      +$O73</f>
        <v>21585226</v>
      </c>
      <c r="R73" s="63">
        <f>IF(($H73      =0),0,((($J73      -$H73      )/$H73      )*100))</f>
        <v>73.913604126370075</v>
      </c>
      <c r="S73" s="64">
        <f>IF(($I73      =0),0,((($K73      -$I73      )/$I73      )*100))</f>
        <v>60.99723963697037</v>
      </c>
      <c r="T73" s="63">
        <f>IF(($E71      =0),0,(($P71      /$E71      )*100))</f>
        <v>40.133008369702807</v>
      </c>
      <c r="U73" s="65">
        <f>IF($E71   =0,0,($Q71   /$E71 )*100)</f>
        <v>40.781473294413274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52929000</v>
      </c>
      <c r="C74" s="120">
        <f>SUM(C71:C72)</f>
        <v>0</v>
      </c>
      <c r="D74" s="120"/>
      <c r="E74" s="120">
        <f>$B74      +$C74      +$D74</f>
        <v>52929000</v>
      </c>
      <c r="F74" s="121">
        <f t="shared" ref="F74:O74" si="45">SUM(F71:F72)</f>
        <v>52929000</v>
      </c>
      <c r="G74" s="122">
        <f t="shared" si="45"/>
        <v>36280000</v>
      </c>
      <c r="H74" s="121">
        <f t="shared" si="45"/>
        <v>7755000</v>
      </c>
      <c r="I74" s="122">
        <f t="shared" si="45"/>
        <v>8270289</v>
      </c>
      <c r="J74" s="121">
        <f t="shared" si="45"/>
        <v>13487000</v>
      </c>
      <c r="K74" s="122">
        <f t="shared" si="45"/>
        <v>13314937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21242000</v>
      </c>
      <c r="Q74" s="122">
        <f>$I74      +$K74      +$M74      +$O74</f>
        <v>21585226</v>
      </c>
      <c r="R74" s="67">
        <f>IF(($H74      =0),0,((($J74      -$H74      )/$H74      )*100))</f>
        <v>73.913604126370075</v>
      </c>
      <c r="S74" s="68">
        <f>IF(($I74      =0),0,((($K74      -$I74      )/$I74      )*100))</f>
        <v>60.99723963697037</v>
      </c>
      <c r="T74" s="67">
        <f>IF(($E71      =0),0,(($P71      /$E71      )*100))</f>
        <v>40.133008369702807</v>
      </c>
      <c r="U74" s="71">
        <f>IF($E71   =0,0,($Q71   /$E71 )*100)</f>
        <v>40.781473294413274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87932000</v>
      </c>
      <c r="C75" s="120">
        <f>SUM(C9:C16,C19:C25,C28:C31,C34,C37:C41,C44:C54,C57:C60,C63:C67,C71:C72)</f>
        <v>0</v>
      </c>
      <c r="D75" s="120"/>
      <c r="E75" s="120">
        <f>$B75      +$C75      +$D75</f>
        <v>87932000</v>
      </c>
      <c r="F75" s="121">
        <f t="shared" ref="F75:O75" si="46">SUM(F9:F16,F19:F25,F28:F31,F34,F37:F41,F44:F54,F57:F60,F63:F67,F71:F72)</f>
        <v>86531000</v>
      </c>
      <c r="G75" s="122">
        <f t="shared" si="46"/>
        <v>49843000</v>
      </c>
      <c r="H75" s="121">
        <f t="shared" si="46"/>
        <v>9463000</v>
      </c>
      <c r="I75" s="122">
        <f t="shared" si="46"/>
        <v>9425900</v>
      </c>
      <c r="J75" s="121">
        <f t="shared" si="46"/>
        <v>23193000</v>
      </c>
      <c r="K75" s="122">
        <f t="shared" si="46"/>
        <v>14009744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32656000</v>
      </c>
      <c r="Q75" s="122">
        <f>$I75      +$K75      +$M75      +$O75</f>
        <v>23435644</v>
      </c>
      <c r="R75" s="67">
        <f>IF(($H75      =0),0,((($J75      -$H75      )/$H75      )*100))</f>
        <v>145.09140864419317</v>
      </c>
      <c r="S75" s="68">
        <f>IF(($I75      =0),0,((($K75      -$I75      )/$I75      )*100))</f>
        <v>48.630305859387434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45.039652437762911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32.322797048479416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142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143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144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145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146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147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148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149</v>
      </c>
    </row>
    <row r="118" spans="1:23" x14ac:dyDescent="0.25">
      <c r="A118" s="35" t="s">
        <v>150</v>
      </c>
    </row>
    <row r="119" spans="1:23" ht="13" x14ac:dyDescent="0.3">
      <c r="A119" s="35" t="s">
        <v>151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152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153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154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3Hbp5s9J1zuuprqpsbzGlqhwbiOrgcOwA4D3NvsUrC3hvNMlMRh/YwF8Z0v1NwqL/VqYh7LSTn+mYooqwnJjcQ==" saltValue="2wTxiU5mq9YYAraRMtPzC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127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2400000</v>
      </c>
      <c r="C10" s="108"/>
      <c r="D10" s="108"/>
      <c r="E10" s="108">
        <f t="shared" ref="E10:E17" si="0">$B10      +$C10      +$D10</f>
        <v>2400000</v>
      </c>
      <c r="F10" s="109">
        <v>2400000</v>
      </c>
      <c r="G10" s="110">
        <v>2400000</v>
      </c>
      <c r="H10" s="109">
        <v>229000</v>
      </c>
      <c r="I10" s="110">
        <v>344844</v>
      </c>
      <c r="J10" s="109">
        <v>1274000</v>
      </c>
      <c r="K10" s="110">
        <v>1159043</v>
      </c>
      <c r="L10" s="109"/>
      <c r="M10" s="110"/>
      <c r="N10" s="109"/>
      <c r="O10" s="110"/>
      <c r="P10" s="109">
        <f t="shared" ref="P10:P17" si="1">$H10      +$J10      +$L10      +$N10</f>
        <v>1503000</v>
      </c>
      <c r="Q10" s="110">
        <f t="shared" ref="Q10:Q17" si="2">$I10      +$K10      +$M10      +$O10</f>
        <v>1503887</v>
      </c>
      <c r="R10" s="54">
        <f t="shared" ref="R10:R17" si="3">IF(($H10      =0),0,((($J10      -$H10      )/$H10      )*100))</f>
        <v>456.33187772925766</v>
      </c>
      <c r="S10" s="55">
        <f t="shared" ref="S10:S17" si="4">IF(($I10      =0),0,((($K10      -$I10      )/$I10      )*100))</f>
        <v>236.1064713319646</v>
      </c>
      <c r="T10" s="54">
        <f t="shared" ref="T10:T16" si="5">IF(($E10      =0),0,(($P10      /$E10      )*100))</f>
        <v>62.625</v>
      </c>
      <c r="U10" s="56">
        <f t="shared" ref="U10:U16" si="6">IF(($E10      =0),0,(($Q10      /$E10      )*100))</f>
        <v>62.661958333333331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8000000</v>
      </c>
      <c r="C11" s="108"/>
      <c r="D11" s="108"/>
      <c r="E11" s="108">
        <f t="shared" si="0"/>
        <v>8000000</v>
      </c>
      <c r="F11" s="109">
        <v>8000000</v>
      </c>
      <c r="G11" s="110">
        <v>5000000</v>
      </c>
      <c r="H11" s="109">
        <v>2307000</v>
      </c>
      <c r="I11" s="110">
        <v>2305656</v>
      </c>
      <c r="J11" s="109">
        <v>2693000</v>
      </c>
      <c r="K11" s="110">
        <v>3830644</v>
      </c>
      <c r="L11" s="109"/>
      <c r="M11" s="110"/>
      <c r="N11" s="109"/>
      <c r="O11" s="110"/>
      <c r="P11" s="109">
        <f t="shared" si="1"/>
        <v>5000000</v>
      </c>
      <c r="Q11" s="110">
        <f t="shared" si="2"/>
        <v>6136300</v>
      </c>
      <c r="R11" s="54">
        <f t="shared" si="3"/>
        <v>16.731686172518422</v>
      </c>
      <c r="S11" s="55">
        <f t="shared" si="4"/>
        <v>66.141176307306907</v>
      </c>
      <c r="T11" s="54">
        <f t="shared" si="5"/>
        <v>62.5</v>
      </c>
      <c r="U11" s="56">
        <f t="shared" si="6"/>
        <v>76.703749999999999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44320000</v>
      </c>
      <c r="C14" s="108"/>
      <c r="D14" s="108"/>
      <c r="E14" s="108">
        <f t="shared" si="0"/>
        <v>44320000</v>
      </c>
      <c r="F14" s="109">
        <v>44320000</v>
      </c>
      <c r="G14" s="110">
        <v>18150000</v>
      </c>
      <c r="H14" s="109"/>
      <c r="I14" s="110"/>
      <c r="J14" s="109">
        <v>18150000</v>
      </c>
      <c r="K14" s="110">
        <v>9859195</v>
      </c>
      <c r="L14" s="109"/>
      <c r="M14" s="110"/>
      <c r="N14" s="109"/>
      <c r="O14" s="110"/>
      <c r="P14" s="109">
        <f t="shared" si="1"/>
        <v>18150000</v>
      </c>
      <c r="Q14" s="110">
        <f t="shared" si="2"/>
        <v>9859195</v>
      </c>
      <c r="R14" s="54">
        <f t="shared" si="3"/>
        <v>0</v>
      </c>
      <c r="S14" s="55">
        <f t="shared" si="4"/>
        <v>0</v>
      </c>
      <c r="T14" s="54">
        <f t="shared" si="5"/>
        <v>40.952166064981945</v>
      </c>
      <c r="U14" s="56">
        <f t="shared" si="6"/>
        <v>22.245476083032493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2000000</v>
      </c>
      <c r="C15" s="108"/>
      <c r="D15" s="108"/>
      <c r="E15" s="108">
        <f t="shared" si="0"/>
        <v>2000000</v>
      </c>
      <c r="F15" s="109">
        <v>2000000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56720000</v>
      </c>
      <c r="C17" s="111">
        <f>SUM(C9:C16)</f>
        <v>0</v>
      </c>
      <c r="D17" s="111"/>
      <c r="E17" s="111">
        <f t="shared" si="0"/>
        <v>56720000</v>
      </c>
      <c r="F17" s="112">
        <f t="shared" ref="F17:O17" si="7">SUM(F9:F16)</f>
        <v>56720000</v>
      </c>
      <c r="G17" s="113">
        <f t="shared" si="7"/>
        <v>25550000</v>
      </c>
      <c r="H17" s="112">
        <f t="shared" si="7"/>
        <v>2536000</v>
      </c>
      <c r="I17" s="113">
        <f t="shared" si="7"/>
        <v>2650500</v>
      </c>
      <c r="J17" s="112">
        <f t="shared" si="7"/>
        <v>22117000</v>
      </c>
      <c r="K17" s="113">
        <f t="shared" si="7"/>
        <v>14848882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24653000</v>
      </c>
      <c r="Q17" s="113">
        <f t="shared" si="2"/>
        <v>17499382</v>
      </c>
      <c r="R17" s="58">
        <f t="shared" si="3"/>
        <v>772.12145110410097</v>
      </c>
      <c r="S17" s="59">
        <f t="shared" si="4"/>
        <v>460.22946613846443</v>
      </c>
      <c r="T17" s="58">
        <f>IF((SUM($E9:$E14))=0,0,(P17/(SUM($E9:$E14))*100))</f>
        <v>45.052997076023395</v>
      </c>
      <c r="U17" s="60">
        <f>IF((SUM($E9:$E14))=0,0,(Q17/(SUM($E9:$E14))*100))</f>
        <v>31.979864766081871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433487000</v>
      </c>
      <c r="C19" s="108"/>
      <c r="D19" s="108"/>
      <c r="E19" s="108">
        <f t="shared" ref="E19:E26" si="8">$B19      +$C19      +$D19</f>
        <v>433487000</v>
      </c>
      <c r="F19" s="109">
        <v>433487000</v>
      </c>
      <c r="G19" s="110">
        <v>347811000</v>
      </c>
      <c r="H19" s="109">
        <v>80182000</v>
      </c>
      <c r="I19" s="110">
        <v>80985624</v>
      </c>
      <c r="J19" s="109">
        <v>164184000</v>
      </c>
      <c r="K19" s="110">
        <v>167252521</v>
      </c>
      <c r="L19" s="109"/>
      <c r="M19" s="110"/>
      <c r="N19" s="109"/>
      <c r="O19" s="110"/>
      <c r="P19" s="109">
        <f t="shared" ref="P19:P26" si="9">$H19      +$J19      +$L19      +$N19</f>
        <v>244366000</v>
      </c>
      <c r="Q19" s="110">
        <f t="shared" ref="Q19:Q26" si="10">$I19      +$K19      +$M19      +$O19</f>
        <v>248238145</v>
      </c>
      <c r="R19" s="54">
        <f t="shared" ref="R19:R26" si="11">IF(($H19      =0),0,((($J19      -$H19      )/$H19      )*100))</f>
        <v>104.76416153251353</v>
      </c>
      <c r="S19" s="55">
        <f t="shared" ref="S19:S26" si="12">IF(($I19      =0),0,((($K19      -$I19      )/$I19      )*100))</f>
        <v>106.52124752412848</v>
      </c>
      <c r="T19" s="54">
        <f t="shared" ref="T19:T25" si="13">IF(($E19      =0),0,(($P19      /$E19      )*100))</f>
        <v>56.372163409744701</v>
      </c>
      <c r="U19" s="56">
        <f t="shared" ref="U19:U25" si="14">IF(($E19      =0),0,(($Q19      /$E19      )*100))</f>
        <v>57.26541857079912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4765000</v>
      </c>
      <c r="C23" s="108"/>
      <c r="D23" s="108"/>
      <c r="E23" s="108">
        <f t="shared" si="8"/>
        <v>4765000</v>
      </c>
      <c r="F23" s="109">
        <v>4765000</v>
      </c>
      <c r="G23" s="110">
        <v>2383000</v>
      </c>
      <c r="H23" s="109">
        <v>549000</v>
      </c>
      <c r="I23" s="110"/>
      <c r="J23" s="109">
        <v>899000</v>
      </c>
      <c r="K23" s="110">
        <v>1347133</v>
      </c>
      <c r="L23" s="109"/>
      <c r="M23" s="110"/>
      <c r="N23" s="109"/>
      <c r="O23" s="110"/>
      <c r="P23" s="109">
        <f t="shared" si="9"/>
        <v>1448000</v>
      </c>
      <c r="Q23" s="110">
        <f t="shared" si="10"/>
        <v>1347133</v>
      </c>
      <c r="R23" s="54">
        <f t="shared" si="11"/>
        <v>63.752276867030965</v>
      </c>
      <c r="S23" s="55">
        <f t="shared" si="12"/>
        <v>0</v>
      </c>
      <c r="T23" s="54">
        <f t="shared" si="13"/>
        <v>30.388247639034628</v>
      </c>
      <c r="U23" s="56">
        <f t="shared" si="14"/>
        <v>28.271416579223509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438252000</v>
      </c>
      <c r="C26" s="111">
        <f>SUM(C19:C25)</f>
        <v>0</v>
      </c>
      <c r="D26" s="111"/>
      <c r="E26" s="111">
        <f t="shared" si="8"/>
        <v>438252000</v>
      </c>
      <c r="F26" s="112">
        <f t="shared" ref="F26:O26" si="15">SUM(F19:F25)</f>
        <v>438252000</v>
      </c>
      <c r="G26" s="113">
        <f t="shared" si="15"/>
        <v>350194000</v>
      </c>
      <c r="H26" s="112">
        <f t="shared" si="15"/>
        <v>80731000</v>
      </c>
      <c r="I26" s="113">
        <f t="shared" si="15"/>
        <v>80985624</v>
      </c>
      <c r="J26" s="112">
        <f t="shared" si="15"/>
        <v>165083000</v>
      </c>
      <c r="K26" s="113">
        <f t="shared" si="15"/>
        <v>168599654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245814000</v>
      </c>
      <c r="Q26" s="113">
        <f t="shared" si="10"/>
        <v>249585278</v>
      </c>
      <c r="R26" s="58">
        <f t="shared" si="11"/>
        <v>104.48526588299414</v>
      </c>
      <c r="S26" s="59">
        <f t="shared" si="12"/>
        <v>108.18466991129192</v>
      </c>
      <c r="T26" s="58">
        <f>IF(($E26-$E21-$E25)   =0,0,($P26   /($E26-$E21-$E25)   )*100)</f>
        <v>56.089647052380819</v>
      </c>
      <c r="U26" s="60">
        <f>IF(($E26-$E21-$E25)   =0,0,($Q26   /($E26-$E21-$E25)   )*100)</f>
        <v>56.950174328924909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>
        <v>189331000</v>
      </c>
      <c r="C30" s="108"/>
      <c r="D30" s="108"/>
      <c r="E30" s="108">
        <f>$B30      +$C30      +$D30</f>
        <v>189331000</v>
      </c>
      <c r="F30" s="109">
        <v>189331000</v>
      </c>
      <c r="G30" s="110">
        <v>113714000</v>
      </c>
      <c r="H30" s="109">
        <v>24431000</v>
      </c>
      <c r="I30" s="110">
        <v>35022506</v>
      </c>
      <c r="J30" s="109">
        <v>42555000</v>
      </c>
      <c r="K30" s="110">
        <v>35222714</v>
      </c>
      <c r="L30" s="109"/>
      <c r="M30" s="110"/>
      <c r="N30" s="109"/>
      <c r="O30" s="110"/>
      <c r="P30" s="109">
        <f>$H30      +$J30      +$L30      +$N30</f>
        <v>66986000</v>
      </c>
      <c r="Q30" s="110">
        <f>$I30      +$K30      +$M30      +$O30</f>
        <v>70245220</v>
      </c>
      <c r="R30" s="54">
        <f>IF(($H30      =0),0,((($J30      -$H30      )/$H30      )*100))</f>
        <v>74.184437804428811</v>
      </c>
      <c r="S30" s="55">
        <f>IF(($I30      =0),0,((($K30      -$I30      )/$I30      )*100))</f>
        <v>0.57165526647350706</v>
      </c>
      <c r="T30" s="54">
        <f>IF(($E30      =0),0,(($P30      /$E30      )*100))</f>
        <v>35.380365603097218</v>
      </c>
      <c r="U30" s="56">
        <f>IF(($E30      =0),0,(($Q30      /$E30      )*100))</f>
        <v>37.101805832114124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189331000</v>
      </c>
      <c r="C32" s="111">
        <f>SUM(C28:C31)</f>
        <v>0</v>
      </c>
      <c r="D32" s="111"/>
      <c r="E32" s="111">
        <f>$B32      +$C32      +$D32</f>
        <v>189331000</v>
      </c>
      <c r="F32" s="112">
        <f t="shared" ref="F32:O32" si="16">SUM(F28:F31)</f>
        <v>189331000</v>
      </c>
      <c r="G32" s="113">
        <f t="shared" si="16"/>
        <v>113714000</v>
      </c>
      <c r="H32" s="112">
        <f t="shared" si="16"/>
        <v>24431000</v>
      </c>
      <c r="I32" s="113">
        <f t="shared" si="16"/>
        <v>35022506</v>
      </c>
      <c r="J32" s="112">
        <f t="shared" si="16"/>
        <v>42555000</v>
      </c>
      <c r="K32" s="113">
        <f t="shared" si="16"/>
        <v>35222714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66986000</v>
      </c>
      <c r="Q32" s="113">
        <f>$I32      +$K32      +$M32      +$O32</f>
        <v>70245220</v>
      </c>
      <c r="R32" s="58">
        <f>IF(($H32      =0),0,((($J32      -$H32      )/$H32      )*100))</f>
        <v>74.184437804428811</v>
      </c>
      <c r="S32" s="59">
        <f>IF(($I32      =0),0,((($K32      -$I32      )/$I32      )*100))</f>
        <v>0.57165526647350706</v>
      </c>
      <c r="T32" s="58">
        <f>IF($E32   =0,0,($P32   /$E32   )*100)</f>
        <v>35.380365603097218</v>
      </c>
      <c r="U32" s="60">
        <f>IF($E32   =0,0,($Q32   /$E32   )*100)</f>
        <v>37.101805832114124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6531000</v>
      </c>
      <c r="C34" s="108"/>
      <c r="D34" s="108"/>
      <c r="E34" s="108">
        <f>$B34      +$C34      +$D34</f>
        <v>6531000</v>
      </c>
      <c r="F34" s="109">
        <v>6531000</v>
      </c>
      <c r="G34" s="110">
        <v>4572000</v>
      </c>
      <c r="H34" s="109">
        <v>1633000</v>
      </c>
      <c r="I34" s="110">
        <v>2620098</v>
      </c>
      <c r="J34" s="109">
        <v>346000</v>
      </c>
      <c r="K34" s="110">
        <v>346368</v>
      </c>
      <c r="L34" s="109"/>
      <c r="M34" s="110"/>
      <c r="N34" s="109"/>
      <c r="O34" s="110"/>
      <c r="P34" s="109">
        <f>$H34      +$J34      +$L34      +$N34</f>
        <v>1979000</v>
      </c>
      <c r="Q34" s="110">
        <f>$I34      +$K34      +$M34      +$O34</f>
        <v>2966466</v>
      </c>
      <c r="R34" s="54">
        <f>IF(($H34      =0),0,((($J34      -$H34      )/$H34      )*100))</f>
        <v>-78.812002449479493</v>
      </c>
      <c r="S34" s="55">
        <f>IF(($I34      =0),0,((($K34      -$I34      )/$I34      )*100))</f>
        <v>-86.780341804008856</v>
      </c>
      <c r="T34" s="54">
        <f>IF(($E34      =0),0,(($P34      /$E34      )*100))</f>
        <v>30.301638340223548</v>
      </c>
      <c r="U34" s="56">
        <f>IF(($E34      =0),0,(($Q34      /$E34      )*100))</f>
        <v>45.421313734497012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6531000</v>
      </c>
      <c r="C35" s="111">
        <f>C34</f>
        <v>0</v>
      </c>
      <c r="D35" s="111"/>
      <c r="E35" s="111">
        <f>$B35      +$C35      +$D35</f>
        <v>6531000</v>
      </c>
      <c r="F35" s="112">
        <f t="shared" ref="F35:O35" si="17">F34</f>
        <v>6531000</v>
      </c>
      <c r="G35" s="113">
        <f t="shared" si="17"/>
        <v>4572000</v>
      </c>
      <c r="H35" s="112">
        <f t="shared" si="17"/>
        <v>1633000</v>
      </c>
      <c r="I35" s="113">
        <f t="shared" si="17"/>
        <v>2620098</v>
      </c>
      <c r="J35" s="112">
        <f t="shared" si="17"/>
        <v>346000</v>
      </c>
      <c r="K35" s="113">
        <f t="shared" si="17"/>
        <v>346368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1979000</v>
      </c>
      <c r="Q35" s="113">
        <f>$I35      +$K35      +$M35      +$O35</f>
        <v>2966466</v>
      </c>
      <c r="R35" s="58">
        <f>IF(($H35      =0),0,((($J35      -$H35      )/$H35      )*100))</f>
        <v>-78.812002449479493</v>
      </c>
      <c r="S35" s="59">
        <f>IF(($I35      =0),0,((($K35      -$I35      )/$I35      )*100))</f>
        <v>-86.780341804008856</v>
      </c>
      <c r="T35" s="58">
        <f>IF($E35   =0,0,($P35   /$E35   )*100)</f>
        <v>30.301638340223548</v>
      </c>
      <c r="U35" s="60">
        <f>IF($E35   =0,0,($Q35   /$E35   )*100)</f>
        <v>45.421313734497012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11755000</v>
      </c>
      <c r="C37" s="108"/>
      <c r="D37" s="108"/>
      <c r="E37" s="108">
        <f t="shared" ref="E37:E42" si="18">$B37      +$C37      +$D37</f>
        <v>11755000</v>
      </c>
      <c r="F37" s="109">
        <v>11755000</v>
      </c>
      <c r="G37" s="110">
        <v>7641000</v>
      </c>
      <c r="H37" s="109"/>
      <c r="I37" s="110"/>
      <c r="J37" s="109">
        <v>4405000</v>
      </c>
      <c r="K37" s="110">
        <v>6161908</v>
      </c>
      <c r="L37" s="109"/>
      <c r="M37" s="110"/>
      <c r="N37" s="109"/>
      <c r="O37" s="110"/>
      <c r="P37" s="109">
        <f t="shared" ref="P37:P42" si="19">$H37      +$J37      +$L37      +$N37</f>
        <v>4405000</v>
      </c>
      <c r="Q37" s="110">
        <f t="shared" ref="Q37:Q42" si="20">$I37      +$K37      +$M37      +$O37</f>
        <v>6161908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37.473415567843475</v>
      </c>
      <c r="U37" s="56">
        <f t="shared" ref="U37:U41" si="24">IF(($E37      =0),0,(($Q37      /$E37      )*100))</f>
        <v>52.419464057847719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36258000</v>
      </c>
      <c r="C38" s="108"/>
      <c r="D38" s="108"/>
      <c r="E38" s="108">
        <f t="shared" si="18"/>
        <v>36258000</v>
      </c>
      <c r="F38" s="109">
        <v>32966000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3000000</v>
      </c>
      <c r="C40" s="108"/>
      <c r="D40" s="108"/>
      <c r="E40" s="108">
        <f t="shared" si="18"/>
        <v>3000000</v>
      </c>
      <c r="F40" s="109">
        <v>3000000</v>
      </c>
      <c r="G40" s="110">
        <v>2000000</v>
      </c>
      <c r="H40" s="109"/>
      <c r="I40" s="110"/>
      <c r="J40" s="109"/>
      <c r="K40" s="110">
        <v>770552</v>
      </c>
      <c r="L40" s="109"/>
      <c r="M40" s="110"/>
      <c r="N40" s="109"/>
      <c r="O40" s="110"/>
      <c r="P40" s="109">
        <f t="shared" si="19"/>
        <v>0</v>
      </c>
      <c r="Q40" s="110">
        <f t="shared" si="20"/>
        <v>770552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25.685066666666668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51013000</v>
      </c>
      <c r="C42" s="111">
        <f>SUM(C37:C41)</f>
        <v>0</v>
      </c>
      <c r="D42" s="111"/>
      <c r="E42" s="111">
        <f t="shared" si="18"/>
        <v>51013000</v>
      </c>
      <c r="F42" s="112">
        <f t="shared" ref="F42:O42" si="25">SUM(F37:F41)</f>
        <v>47721000</v>
      </c>
      <c r="G42" s="113">
        <f t="shared" si="25"/>
        <v>9641000</v>
      </c>
      <c r="H42" s="112">
        <f t="shared" si="25"/>
        <v>0</v>
      </c>
      <c r="I42" s="113">
        <f t="shared" si="25"/>
        <v>0</v>
      </c>
      <c r="J42" s="112">
        <f t="shared" si="25"/>
        <v>4405000</v>
      </c>
      <c r="K42" s="113">
        <f t="shared" si="25"/>
        <v>6932460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4405000</v>
      </c>
      <c r="Q42" s="113">
        <f t="shared" si="20"/>
        <v>6932460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29.854286682480513</v>
      </c>
      <c r="U42" s="60">
        <f>IF((+$E37+$E40) =0,0,(Q42   /(+$E37+$E40) )*100)</f>
        <v>46.983802100982722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155509000</v>
      </c>
      <c r="C45" s="108"/>
      <c r="D45" s="108"/>
      <c r="E45" s="108">
        <f t="shared" si="26"/>
        <v>155509000</v>
      </c>
      <c r="F45" s="109">
        <v>155509000</v>
      </c>
      <c r="G45" s="110">
        <v>155509000</v>
      </c>
      <c r="H45" s="109">
        <v>18417000</v>
      </c>
      <c r="I45" s="110">
        <v>40141578</v>
      </c>
      <c r="J45" s="109">
        <v>54472000</v>
      </c>
      <c r="K45" s="110">
        <v>28374313</v>
      </c>
      <c r="L45" s="109"/>
      <c r="M45" s="110"/>
      <c r="N45" s="109"/>
      <c r="O45" s="110"/>
      <c r="P45" s="109">
        <f t="shared" si="27"/>
        <v>72889000</v>
      </c>
      <c r="Q45" s="110">
        <f t="shared" si="28"/>
        <v>68515891</v>
      </c>
      <c r="R45" s="54">
        <f t="shared" si="29"/>
        <v>195.77021230384969</v>
      </c>
      <c r="S45" s="55">
        <f t="shared" si="30"/>
        <v>-29.314405627003502</v>
      </c>
      <c r="T45" s="54">
        <f t="shared" si="31"/>
        <v>46.871242178909263</v>
      </c>
      <c r="U45" s="56">
        <f t="shared" si="32"/>
        <v>44.059116192631933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65000000</v>
      </c>
      <c r="C53" s="108"/>
      <c r="D53" s="108"/>
      <c r="E53" s="108">
        <f t="shared" si="26"/>
        <v>65000000</v>
      </c>
      <c r="F53" s="109">
        <v>65000000</v>
      </c>
      <c r="G53" s="110">
        <v>45000000</v>
      </c>
      <c r="H53" s="109">
        <v>7987000</v>
      </c>
      <c r="I53" s="110">
        <v>7728981</v>
      </c>
      <c r="J53" s="109">
        <v>20557000</v>
      </c>
      <c r="K53" s="110">
        <v>20602655</v>
      </c>
      <c r="L53" s="109"/>
      <c r="M53" s="110"/>
      <c r="N53" s="109"/>
      <c r="O53" s="110"/>
      <c r="P53" s="109">
        <f t="shared" si="27"/>
        <v>28544000</v>
      </c>
      <c r="Q53" s="110">
        <f t="shared" si="28"/>
        <v>28331636</v>
      </c>
      <c r="R53" s="54">
        <f t="shared" si="29"/>
        <v>157.38074370852635</v>
      </c>
      <c r="S53" s="55">
        <f t="shared" si="30"/>
        <v>166.56366473148273</v>
      </c>
      <c r="T53" s="54">
        <f t="shared" si="31"/>
        <v>43.913846153846151</v>
      </c>
      <c r="U53" s="56">
        <f t="shared" si="32"/>
        <v>43.587132307692308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220509000</v>
      </c>
      <c r="C55" s="111">
        <f>SUM(C44:C54)</f>
        <v>0</v>
      </c>
      <c r="D55" s="111"/>
      <c r="E55" s="111">
        <f t="shared" si="26"/>
        <v>220509000</v>
      </c>
      <c r="F55" s="112">
        <f t="shared" ref="F55:O55" si="33">SUM(F44:F54)</f>
        <v>220509000</v>
      </c>
      <c r="G55" s="113">
        <f t="shared" si="33"/>
        <v>200509000</v>
      </c>
      <c r="H55" s="112">
        <f t="shared" si="33"/>
        <v>26404000</v>
      </c>
      <c r="I55" s="113">
        <f t="shared" si="33"/>
        <v>47870559</v>
      </c>
      <c r="J55" s="112">
        <f t="shared" si="33"/>
        <v>75029000</v>
      </c>
      <c r="K55" s="113">
        <f t="shared" si="33"/>
        <v>48976968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101433000</v>
      </c>
      <c r="Q55" s="113">
        <f t="shared" si="28"/>
        <v>96847527</v>
      </c>
      <c r="R55" s="58">
        <f t="shared" si="29"/>
        <v>184.15770337827601</v>
      </c>
      <c r="S55" s="59">
        <f t="shared" si="30"/>
        <v>2.3112514729564784</v>
      </c>
      <c r="T55" s="58">
        <f>IF((+$E45+$E47+$E49+$E50+$E53) =0,0,(P55   /(+$E45+$E47+$E49+$E50+$E53) )*100)</f>
        <v>45.99948301429874</v>
      </c>
      <c r="U55" s="60">
        <f>IF((+$E45+$E47+$E49+$E50+$E53) =0,0,(Q55   /(+$E45+$E47+$E49+$E50+$E53) )*100)</f>
        <v>43.919988299797282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962356000</v>
      </c>
      <c r="C69" s="120">
        <f>SUM(C9:C16,C19:C25,C28:C31,C34,C37:C41,C44:C54,C57:C60,C63:C67)</f>
        <v>0</v>
      </c>
      <c r="D69" s="120"/>
      <c r="E69" s="120">
        <f t="shared" si="35"/>
        <v>962356000</v>
      </c>
      <c r="F69" s="121">
        <f t="shared" ref="F69:O69" si="43">SUM(F9:F16,F19:F25,F28:F31,F34,F37:F41,F44:F54,F57:F60,F63:F67)</f>
        <v>959064000</v>
      </c>
      <c r="G69" s="122">
        <f t="shared" si="43"/>
        <v>704180000</v>
      </c>
      <c r="H69" s="121">
        <f t="shared" si="43"/>
        <v>135735000</v>
      </c>
      <c r="I69" s="122">
        <f t="shared" si="43"/>
        <v>169149287</v>
      </c>
      <c r="J69" s="121">
        <f t="shared" si="43"/>
        <v>309535000</v>
      </c>
      <c r="K69" s="122">
        <f t="shared" si="43"/>
        <v>274927046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445270000</v>
      </c>
      <c r="Q69" s="122">
        <f t="shared" si="37"/>
        <v>444076333</v>
      </c>
      <c r="R69" s="67">
        <f t="shared" si="38"/>
        <v>128.04361439569749</v>
      </c>
      <c r="S69" s="68">
        <f t="shared" si="39"/>
        <v>62.535149202254694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48.184283485084919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48.055112444783994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=0),0,((($J71      -$H71      )/$H71      )*100))</f>
        <v>0</v>
      </c>
      <c r="S71" s="55">
        <f>IF(($I71      =0),0,((($K71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=0),0,((($J73      -$H73      )/$H73      )*100))</f>
        <v>0</v>
      </c>
      <c r="S73" s="64">
        <f>IF(($I73      =0),0,((($K73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=0),0,((($J74      -$H74      )/$H74      )*100))</f>
        <v>0</v>
      </c>
      <c r="S74" s="68">
        <f>IF(($I74      =0),0,((($K74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962356000</v>
      </c>
      <c r="C75" s="120">
        <f>SUM(C9:C16,C19:C25,C28:C31,C34,C37:C41,C44:C54,C57:C60,C63:C67,C71:C72)</f>
        <v>0</v>
      </c>
      <c r="D75" s="120"/>
      <c r="E75" s="120">
        <f>$B75      +$C75      +$D75</f>
        <v>962356000</v>
      </c>
      <c r="F75" s="121">
        <f t="shared" ref="F75:O75" si="46">SUM(F9:F16,F19:F25,F28:F31,F34,F37:F41,F44:F54,F57:F60,F63:F67,F71:F72)</f>
        <v>959064000</v>
      </c>
      <c r="G75" s="122">
        <f t="shared" si="46"/>
        <v>704180000</v>
      </c>
      <c r="H75" s="121">
        <f t="shared" si="46"/>
        <v>135735000</v>
      </c>
      <c r="I75" s="122">
        <f t="shared" si="46"/>
        <v>169149287</v>
      </c>
      <c r="J75" s="121">
        <f t="shared" si="46"/>
        <v>309535000</v>
      </c>
      <c r="K75" s="122">
        <f t="shared" si="46"/>
        <v>274927046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445270000</v>
      </c>
      <c r="Q75" s="122">
        <f>$I75      +$K75      +$M75      +$O75</f>
        <v>444076333</v>
      </c>
      <c r="R75" s="67">
        <f>IF(($H75      =0),0,((($J75      -$H75      )/$H75      )*100))</f>
        <v>128.04361439569749</v>
      </c>
      <c r="S75" s="68">
        <f>IF(($I75      =0),0,((($K75      -$I75      )/$I75      )*100))</f>
        <v>62.535149202254694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48.184283485084919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48.055112444783994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142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143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144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145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146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147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148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149</v>
      </c>
    </row>
    <row r="118" spans="1:23" x14ac:dyDescent="0.25">
      <c r="A118" s="35" t="s">
        <v>150</v>
      </c>
    </row>
    <row r="119" spans="1:23" ht="13" x14ac:dyDescent="0.3">
      <c r="A119" s="35" t="s">
        <v>151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152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153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154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wOfjPJRdfXLfOmudUNTmcC6ztBP1dtzrmjGgtb6A6t/VqQGqulpH0X5evi0Wpp+NVnEOb7GWmtAM0AsNqxZ0RQ==" saltValue="YWZO4VwMYqtYra9ohwt65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128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2000000</v>
      </c>
      <c r="C10" s="108"/>
      <c r="D10" s="108"/>
      <c r="E10" s="108">
        <f t="shared" ref="E10:E17" si="0">$B10      +$C10      +$D10</f>
        <v>2000000</v>
      </c>
      <c r="F10" s="109">
        <v>2000000</v>
      </c>
      <c r="G10" s="110">
        <v>2000000</v>
      </c>
      <c r="H10" s="109">
        <v>191000</v>
      </c>
      <c r="I10" s="110">
        <v>191067</v>
      </c>
      <c r="J10" s="109">
        <v>601000</v>
      </c>
      <c r="K10" s="110">
        <v>601925</v>
      </c>
      <c r="L10" s="109"/>
      <c r="M10" s="110"/>
      <c r="N10" s="109"/>
      <c r="O10" s="110"/>
      <c r="P10" s="109">
        <f t="shared" ref="P10:P17" si="1">$H10      +$J10      +$L10      +$N10</f>
        <v>792000</v>
      </c>
      <c r="Q10" s="110">
        <f t="shared" ref="Q10:Q17" si="2">$I10      +$K10      +$M10      +$O10</f>
        <v>792992</v>
      </c>
      <c r="R10" s="54">
        <f t="shared" ref="R10:R17" si="3">IF(($H10      =0),0,((($J10      -$H10      )/$H10      )*100))</f>
        <v>214.65968586387433</v>
      </c>
      <c r="S10" s="55">
        <f t="shared" ref="S10:S17" si="4">IF(($I10      =0),0,((($K10      -$I10      )/$I10      )*100))</f>
        <v>215.03346993463026</v>
      </c>
      <c r="T10" s="54">
        <f t="shared" ref="T10:T16" si="5">IF(($E10      =0),0,(($P10      /$E10      )*100))</f>
        <v>39.6</v>
      </c>
      <c r="U10" s="56">
        <f t="shared" ref="U10:U16" si="6">IF(($E10      =0),0,(($Q10      /$E10      )*100))</f>
        <v>39.6496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2000000</v>
      </c>
      <c r="C17" s="111">
        <f>SUM(C9:C16)</f>
        <v>0</v>
      </c>
      <c r="D17" s="111"/>
      <c r="E17" s="111">
        <f t="shared" si="0"/>
        <v>2000000</v>
      </c>
      <c r="F17" s="112">
        <f t="shared" ref="F17:O17" si="7">SUM(F9:F16)</f>
        <v>2000000</v>
      </c>
      <c r="G17" s="113">
        <f t="shared" si="7"/>
        <v>2000000</v>
      </c>
      <c r="H17" s="112">
        <f t="shared" si="7"/>
        <v>191000</v>
      </c>
      <c r="I17" s="113">
        <f t="shared" si="7"/>
        <v>191067</v>
      </c>
      <c r="J17" s="112">
        <f t="shared" si="7"/>
        <v>601000</v>
      </c>
      <c r="K17" s="113">
        <f t="shared" si="7"/>
        <v>601925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792000</v>
      </c>
      <c r="Q17" s="113">
        <f t="shared" si="2"/>
        <v>792992</v>
      </c>
      <c r="R17" s="58">
        <f t="shared" si="3"/>
        <v>214.65968586387433</v>
      </c>
      <c r="S17" s="59">
        <f t="shared" si="4"/>
        <v>215.03346993463026</v>
      </c>
      <c r="T17" s="58">
        <f>IF((SUM($E9:$E14))=0,0,(P17/(SUM($E9:$E14))*100))</f>
        <v>39.6</v>
      </c>
      <c r="U17" s="60">
        <f>IF((SUM($E9:$E14))=0,0,(Q17/(SUM($E9:$E14))*100))</f>
        <v>39.6496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1891000</v>
      </c>
      <c r="C34" s="108"/>
      <c r="D34" s="108"/>
      <c r="E34" s="108">
        <f>$B34      +$C34      +$D34</f>
        <v>1891000</v>
      </c>
      <c r="F34" s="109">
        <v>1891000</v>
      </c>
      <c r="G34" s="110">
        <v>1324000</v>
      </c>
      <c r="H34" s="109">
        <v>473000</v>
      </c>
      <c r="I34" s="110">
        <v>937059</v>
      </c>
      <c r="J34" s="109">
        <v>851000</v>
      </c>
      <c r="K34" s="110">
        <v>953941</v>
      </c>
      <c r="L34" s="109"/>
      <c r="M34" s="110"/>
      <c r="N34" s="109"/>
      <c r="O34" s="110"/>
      <c r="P34" s="109">
        <f>$H34      +$J34      +$L34      +$N34</f>
        <v>1324000</v>
      </c>
      <c r="Q34" s="110">
        <f>$I34      +$K34      +$M34      +$O34</f>
        <v>1891000</v>
      </c>
      <c r="R34" s="54">
        <f>IF(($H34      =0),0,((($J34      -$H34      )/$H34      )*100))</f>
        <v>79.915433403805494</v>
      </c>
      <c r="S34" s="55">
        <f>IF(($I34      =0),0,((($K34      -$I34      )/$I34      )*100))</f>
        <v>1.8015941365484991</v>
      </c>
      <c r="T34" s="54">
        <f>IF(($E34      =0),0,(($P34      /$E34      )*100))</f>
        <v>70.015864621893172</v>
      </c>
      <c r="U34" s="56">
        <f>IF(($E34      =0),0,(($Q34      /$E34      )*100))</f>
        <v>100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1891000</v>
      </c>
      <c r="C35" s="111">
        <f>C34</f>
        <v>0</v>
      </c>
      <c r="D35" s="111"/>
      <c r="E35" s="111">
        <f>$B35      +$C35      +$D35</f>
        <v>1891000</v>
      </c>
      <c r="F35" s="112">
        <f t="shared" ref="F35:O35" si="17">F34</f>
        <v>1891000</v>
      </c>
      <c r="G35" s="113">
        <f t="shared" si="17"/>
        <v>1324000</v>
      </c>
      <c r="H35" s="112">
        <f t="shared" si="17"/>
        <v>473000</v>
      </c>
      <c r="I35" s="113">
        <f t="shared" si="17"/>
        <v>937059</v>
      </c>
      <c r="J35" s="112">
        <f t="shared" si="17"/>
        <v>851000</v>
      </c>
      <c r="K35" s="113">
        <f t="shared" si="17"/>
        <v>953941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1324000</v>
      </c>
      <c r="Q35" s="113">
        <f>$I35      +$K35      +$M35      +$O35</f>
        <v>1891000</v>
      </c>
      <c r="R35" s="58">
        <f>IF(($H35      =0),0,((($J35      -$H35      )/$H35      )*100))</f>
        <v>79.915433403805494</v>
      </c>
      <c r="S35" s="59">
        <f>IF(($I35      =0),0,((($K35      -$I35      )/$I35      )*100))</f>
        <v>1.8015941365484991</v>
      </c>
      <c r="T35" s="58">
        <f>IF($E35   =0,0,($P35   /$E35   )*100)</f>
        <v>70.015864621893172</v>
      </c>
      <c r="U35" s="60">
        <f>IF($E35   =0,0,($Q35   /$E35   )*100)</f>
        <v>100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18790000</v>
      </c>
      <c r="C38" s="108"/>
      <c r="D38" s="108"/>
      <c r="E38" s="108">
        <f t="shared" si="18"/>
        <v>18790000</v>
      </c>
      <c r="F38" s="109">
        <v>17084000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18790000</v>
      </c>
      <c r="C42" s="111">
        <f>SUM(C37:C41)</f>
        <v>0</v>
      </c>
      <c r="D42" s="111"/>
      <c r="E42" s="111">
        <f t="shared" si="18"/>
        <v>18790000</v>
      </c>
      <c r="F42" s="112">
        <f t="shared" ref="F42:O42" si="25">SUM(F37:F41)</f>
        <v>17084000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22681000</v>
      </c>
      <c r="C69" s="120">
        <f>SUM(C9:C16,C19:C25,C28:C31,C34,C37:C41,C44:C54,C57:C60,C63:C67)</f>
        <v>0</v>
      </c>
      <c r="D69" s="120"/>
      <c r="E69" s="120">
        <f t="shared" si="35"/>
        <v>22681000</v>
      </c>
      <c r="F69" s="121">
        <f t="shared" ref="F69:O69" si="43">SUM(F9:F16,F19:F25,F28:F31,F34,F37:F41,F44:F54,F57:F60,F63:F67)</f>
        <v>20975000</v>
      </c>
      <c r="G69" s="122">
        <f t="shared" si="43"/>
        <v>3324000</v>
      </c>
      <c r="H69" s="121">
        <f t="shared" si="43"/>
        <v>664000</v>
      </c>
      <c r="I69" s="122">
        <f t="shared" si="43"/>
        <v>1128126</v>
      </c>
      <c r="J69" s="121">
        <f t="shared" si="43"/>
        <v>1452000</v>
      </c>
      <c r="K69" s="122">
        <f t="shared" si="43"/>
        <v>1555866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2116000</v>
      </c>
      <c r="Q69" s="122">
        <f t="shared" si="37"/>
        <v>2683992</v>
      </c>
      <c r="R69" s="67">
        <f t="shared" si="38"/>
        <v>118.67469879518073</v>
      </c>
      <c r="S69" s="68">
        <f t="shared" si="39"/>
        <v>37.915977470601689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54.381906964790538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68.979491133384727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66752000</v>
      </c>
      <c r="C71" s="108"/>
      <c r="D71" s="108"/>
      <c r="E71" s="108">
        <f>$B71      +$C71      +$D71</f>
        <v>66752000</v>
      </c>
      <c r="F71" s="109">
        <v>66752000</v>
      </c>
      <c r="G71" s="110">
        <v>48370000</v>
      </c>
      <c r="H71" s="109">
        <v>29225000</v>
      </c>
      <c r="I71" s="110">
        <v>10755592</v>
      </c>
      <c r="J71" s="109">
        <v>7715000</v>
      </c>
      <c r="K71" s="110">
        <v>23096553</v>
      </c>
      <c r="L71" s="109"/>
      <c r="M71" s="110"/>
      <c r="N71" s="109"/>
      <c r="O71" s="110"/>
      <c r="P71" s="109">
        <f>$H71      +$J71      +$L71      +$N71</f>
        <v>36940000</v>
      </c>
      <c r="Q71" s="110">
        <f>$I71      +$K71      +$M71      +$O71</f>
        <v>33852145</v>
      </c>
      <c r="R71" s="54">
        <f>IF(($H71      =0),0,((($J71      -$H71      )/$H71      )*100))</f>
        <v>-73.601368691189052</v>
      </c>
      <c r="S71" s="55">
        <f>IF(($I71      =0),0,((($K71      -$I71      )/$I71      )*100))</f>
        <v>114.73995108776904</v>
      </c>
      <c r="T71" s="54">
        <f>IF(($E71      =0),0,(($P71      /$E71      )*100))</f>
        <v>55.339165867689353</v>
      </c>
      <c r="U71" s="56">
        <f>IF(($E71      =0),0,(($Q71      /$E71      )*100))</f>
        <v>50.71330447027804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66752000</v>
      </c>
      <c r="C73" s="117">
        <f>SUM(C71:C72)</f>
        <v>0</v>
      </c>
      <c r="D73" s="117"/>
      <c r="E73" s="117">
        <f>$B73      +$C73      +$D73</f>
        <v>66752000</v>
      </c>
      <c r="F73" s="118">
        <f t="shared" ref="F73:O73" si="44">SUM(F71:F72)</f>
        <v>66752000</v>
      </c>
      <c r="G73" s="119">
        <f t="shared" si="44"/>
        <v>48370000</v>
      </c>
      <c r="H73" s="118">
        <f t="shared" si="44"/>
        <v>29225000</v>
      </c>
      <c r="I73" s="119">
        <f t="shared" si="44"/>
        <v>10755592</v>
      </c>
      <c r="J73" s="118">
        <f t="shared" si="44"/>
        <v>7715000</v>
      </c>
      <c r="K73" s="119">
        <f t="shared" si="44"/>
        <v>23096553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36940000</v>
      </c>
      <c r="Q73" s="119">
        <f>$I73      +$K73      +$M73      +$O73</f>
        <v>33852145</v>
      </c>
      <c r="R73" s="63">
        <f>IF(($H73      =0),0,((($J73      -$H73      )/$H73      )*100))</f>
        <v>-73.601368691189052</v>
      </c>
      <c r="S73" s="64">
        <f>IF(($I73      =0),0,((($K73      -$I73      )/$I73      )*100))</f>
        <v>114.73995108776904</v>
      </c>
      <c r="T73" s="63">
        <f>IF(($E71      =0),0,(($P71      /$E71      )*100))</f>
        <v>55.339165867689353</v>
      </c>
      <c r="U73" s="65">
        <f>IF($E71   =0,0,($Q71   /$E71 )*100)</f>
        <v>50.71330447027804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66752000</v>
      </c>
      <c r="C74" s="120">
        <f>SUM(C71:C72)</f>
        <v>0</v>
      </c>
      <c r="D74" s="120"/>
      <c r="E74" s="120">
        <f>$B74      +$C74      +$D74</f>
        <v>66752000</v>
      </c>
      <c r="F74" s="121">
        <f t="shared" ref="F74:O74" si="45">SUM(F71:F72)</f>
        <v>66752000</v>
      </c>
      <c r="G74" s="122">
        <f t="shared" si="45"/>
        <v>48370000</v>
      </c>
      <c r="H74" s="121">
        <f t="shared" si="45"/>
        <v>29225000</v>
      </c>
      <c r="I74" s="122">
        <f t="shared" si="45"/>
        <v>10755592</v>
      </c>
      <c r="J74" s="121">
        <f t="shared" si="45"/>
        <v>7715000</v>
      </c>
      <c r="K74" s="122">
        <f t="shared" si="45"/>
        <v>23096553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36940000</v>
      </c>
      <c r="Q74" s="122">
        <f>$I74      +$K74      +$M74      +$O74</f>
        <v>33852145</v>
      </c>
      <c r="R74" s="67">
        <f>IF(($H74      =0),0,((($J74      -$H74      )/$H74      )*100))</f>
        <v>-73.601368691189052</v>
      </c>
      <c r="S74" s="68">
        <f>IF(($I74      =0),0,((($K74      -$I74      )/$I74      )*100))</f>
        <v>114.73995108776904</v>
      </c>
      <c r="T74" s="67">
        <f>IF(($E71      =0),0,(($P71      /$E71      )*100))</f>
        <v>55.339165867689353</v>
      </c>
      <c r="U74" s="71">
        <f>IF($E71   =0,0,($Q71   /$E71 )*100)</f>
        <v>50.71330447027804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89433000</v>
      </c>
      <c r="C75" s="120">
        <f>SUM(C9:C16,C19:C25,C28:C31,C34,C37:C41,C44:C54,C57:C60,C63:C67,C71:C72)</f>
        <v>0</v>
      </c>
      <c r="D75" s="120"/>
      <c r="E75" s="120">
        <f>$B75      +$C75      +$D75</f>
        <v>89433000</v>
      </c>
      <c r="F75" s="121">
        <f t="shared" ref="F75:O75" si="46">SUM(F9:F16,F19:F25,F28:F31,F34,F37:F41,F44:F54,F57:F60,F63:F67,F71:F72)</f>
        <v>87727000</v>
      </c>
      <c r="G75" s="122">
        <f t="shared" si="46"/>
        <v>51694000</v>
      </c>
      <c r="H75" s="121">
        <f t="shared" si="46"/>
        <v>29889000</v>
      </c>
      <c r="I75" s="122">
        <f t="shared" si="46"/>
        <v>11883718</v>
      </c>
      <c r="J75" s="121">
        <f t="shared" si="46"/>
        <v>9167000</v>
      </c>
      <c r="K75" s="122">
        <f t="shared" si="46"/>
        <v>24652419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39056000</v>
      </c>
      <c r="Q75" s="122">
        <f>$I75      +$K75      +$M75      +$O75</f>
        <v>36536137</v>
      </c>
      <c r="R75" s="67">
        <f>IF(($H75      =0),0,((($J75      -$H75      )/$H75      )*100))</f>
        <v>-69.329853792365085</v>
      </c>
      <c r="S75" s="68">
        <f>IF(($I75      =0),0,((($K75      -$I75      )/$I75      )*100))</f>
        <v>107.44702121002871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55.286440270090452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51.719401780785077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142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143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144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145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146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147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148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149</v>
      </c>
    </row>
    <row r="118" spans="1:23" x14ac:dyDescent="0.25">
      <c r="A118" s="35" t="s">
        <v>150</v>
      </c>
    </row>
    <row r="119" spans="1:23" ht="13" x14ac:dyDescent="0.3">
      <c r="A119" s="35" t="s">
        <v>151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152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153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154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0fJX0LvlslSCX7nXudnaEFfGDO5ScyHOgWK57Fh5Zs0w3q2S59/iVzQ2FabVZ+/jr5kN0MGMfcBTJ5B/NsCRgA==" saltValue="ES9I5tV+s8OrMF0WN4L8L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129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1000000</v>
      </c>
      <c r="C10" s="108"/>
      <c r="D10" s="108"/>
      <c r="E10" s="108">
        <f t="shared" ref="E10:E17" si="0">$B10      +$C10      +$D10</f>
        <v>1000000</v>
      </c>
      <c r="F10" s="109">
        <v>1000000</v>
      </c>
      <c r="G10" s="110">
        <v>1000000</v>
      </c>
      <c r="H10" s="109">
        <v>506000</v>
      </c>
      <c r="I10" s="110">
        <v>506667</v>
      </c>
      <c r="J10" s="109">
        <v>79000</v>
      </c>
      <c r="K10" s="110">
        <v>90933</v>
      </c>
      <c r="L10" s="109"/>
      <c r="M10" s="110"/>
      <c r="N10" s="109"/>
      <c r="O10" s="110"/>
      <c r="P10" s="109">
        <f t="shared" ref="P10:P17" si="1">$H10      +$J10      +$L10      +$N10</f>
        <v>585000</v>
      </c>
      <c r="Q10" s="110">
        <f t="shared" ref="Q10:Q17" si="2">$I10      +$K10      +$M10      +$O10</f>
        <v>597600</v>
      </c>
      <c r="R10" s="54">
        <f t="shared" ref="R10:R17" si="3">IF(($H10      =0),0,((($J10      -$H10      )/$H10      )*100))</f>
        <v>-84.387351778656125</v>
      </c>
      <c r="S10" s="55">
        <f t="shared" ref="S10:S17" si="4">IF(($I10      =0),0,((($K10      -$I10      )/$I10      )*100))</f>
        <v>-82.05270917584923</v>
      </c>
      <c r="T10" s="54">
        <f t="shared" ref="T10:T16" si="5">IF(($E10      =0),0,(($P10      /$E10      )*100))</f>
        <v>58.5</v>
      </c>
      <c r="U10" s="56">
        <f t="shared" ref="U10:U16" si="6">IF(($E10      =0),0,(($Q10      /$E10      )*100))</f>
        <v>59.760000000000005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1000000</v>
      </c>
      <c r="C17" s="111">
        <f>SUM(C9:C16)</f>
        <v>0</v>
      </c>
      <c r="D17" s="111"/>
      <c r="E17" s="111">
        <f t="shared" si="0"/>
        <v>1000000</v>
      </c>
      <c r="F17" s="112">
        <f t="shared" ref="F17:O17" si="7">SUM(F9:F16)</f>
        <v>1000000</v>
      </c>
      <c r="G17" s="113">
        <f t="shared" si="7"/>
        <v>1000000</v>
      </c>
      <c r="H17" s="112">
        <f t="shared" si="7"/>
        <v>506000</v>
      </c>
      <c r="I17" s="113">
        <f t="shared" si="7"/>
        <v>506667</v>
      </c>
      <c r="J17" s="112">
        <f t="shared" si="7"/>
        <v>79000</v>
      </c>
      <c r="K17" s="113">
        <f t="shared" si="7"/>
        <v>90933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585000</v>
      </c>
      <c r="Q17" s="113">
        <f t="shared" si="2"/>
        <v>597600</v>
      </c>
      <c r="R17" s="58">
        <f t="shared" si="3"/>
        <v>-84.387351778656125</v>
      </c>
      <c r="S17" s="59">
        <f t="shared" si="4"/>
        <v>-82.05270917584923</v>
      </c>
      <c r="T17" s="58">
        <f>IF((SUM($E9:$E14))=0,0,(P17/(SUM($E9:$E14))*100))</f>
        <v>58.5</v>
      </c>
      <c r="U17" s="60">
        <f>IF((SUM($E9:$E14))=0,0,(Q17/(SUM($E9:$E14))*100))</f>
        <v>59.760000000000005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2840000</v>
      </c>
      <c r="C31" s="108"/>
      <c r="D31" s="108"/>
      <c r="E31" s="108">
        <f>$B31      +$C31      +$D31</f>
        <v>2840000</v>
      </c>
      <c r="F31" s="109">
        <v>2840000</v>
      </c>
      <c r="G31" s="110">
        <v>1988000</v>
      </c>
      <c r="H31" s="109">
        <v>565000</v>
      </c>
      <c r="I31" s="110">
        <v>567092</v>
      </c>
      <c r="J31" s="109">
        <v>728000</v>
      </c>
      <c r="K31" s="110">
        <v>755088</v>
      </c>
      <c r="L31" s="109"/>
      <c r="M31" s="110"/>
      <c r="N31" s="109"/>
      <c r="O31" s="110"/>
      <c r="P31" s="109">
        <f>$H31      +$J31      +$L31      +$N31</f>
        <v>1293000</v>
      </c>
      <c r="Q31" s="110">
        <f>$I31      +$K31      +$M31      +$O31</f>
        <v>1322180</v>
      </c>
      <c r="R31" s="54">
        <f>IF(($H31      =0),0,((($J31      -$H31      )/$H31      )*100))</f>
        <v>28.849557522123892</v>
      </c>
      <c r="S31" s="55">
        <f>IF(($I31      =0),0,((($K31      -$I31      )/$I31      )*100))</f>
        <v>33.150882043830634</v>
      </c>
      <c r="T31" s="54">
        <f>IF(($E31      =0),0,(($P31      /$E31      )*100))</f>
        <v>45.528169014084504</v>
      </c>
      <c r="U31" s="56">
        <f>IF(($E31      =0),0,(($Q31      /$E31      )*100))</f>
        <v>46.555633802816907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2840000</v>
      </c>
      <c r="C32" s="111">
        <f>SUM(C28:C31)</f>
        <v>0</v>
      </c>
      <c r="D32" s="111"/>
      <c r="E32" s="111">
        <f>$B32      +$C32      +$D32</f>
        <v>2840000</v>
      </c>
      <c r="F32" s="112">
        <f t="shared" ref="F32:O32" si="16">SUM(F28:F31)</f>
        <v>2840000</v>
      </c>
      <c r="G32" s="113">
        <f t="shared" si="16"/>
        <v>1988000</v>
      </c>
      <c r="H32" s="112">
        <f t="shared" si="16"/>
        <v>565000</v>
      </c>
      <c r="I32" s="113">
        <f t="shared" si="16"/>
        <v>567092</v>
      </c>
      <c r="J32" s="112">
        <f t="shared" si="16"/>
        <v>728000</v>
      </c>
      <c r="K32" s="113">
        <f t="shared" si="16"/>
        <v>755088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1293000</v>
      </c>
      <c r="Q32" s="113">
        <f>$I32      +$K32      +$M32      +$O32</f>
        <v>1322180</v>
      </c>
      <c r="R32" s="58">
        <f>IF(($H32      =0),0,((($J32      -$H32      )/$H32      )*100))</f>
        <v>28.849557522123892</v>
      </c>
      <c r="S32" s="59">
        <f>IF(($I32      =0),0,((($K32      -$I32      )/$I32      )*100))</f>
        <v>33.150882043830634</v>
      </c>
      <c r="T32" s="58">
        <f>IF($E32   =0,0,($P32   /$E32   )*100)</f>
        <v>45.528169014084504</v>
      </c>
      <c r="U32" s="60">
        <f>IF($E32   =0,0,($Q32   /$E32   )*100)</f>
        <v>46.555633802816907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3659000</v>
      </c>
      <c r="C34" s="108"/>
      <c r="D34" s="108"/>
      <c r="E34" s="108">
        <f>$B34      +$C34      +$D34</f>
        <v>3659000</v>
      </c>
      <c r="F34" s="109">
        <v>3659000</v>
      </c>
      <c r="G34" s="110">
        <v>2562000</v>
      </c>
      <c r="H34" s="109">
        <v>401000</v>
      </c>
      <c r="I34" s="110">
        <v>401520</v>
      </c>
      <c r="J34" s="109">
        <v>1027000</v>
      </c>
      <c r="K34" s="110">
        <v>1027669</v>
      </c>
      <c r="L34" s="109"/>
      <c r="M34" s="110"/>
      <c r="N34" s="109"/>
      <c r="O34" s="110"/>
      <c r="P34" s="109">
        <f>$H34      +$J34      +$L34      +$N34</f>
        <v>1428000</v>
      </c>
      <c r="Q34" s="110">
        <f>$I34      +$K34      +$M34      +$O34</f>
        <v>1429189</v>
      </c>
      <c r="R34" s="54">
        <f>IF(($H34      =0),0,((($J34      -$H34      )/$H34      )*100))</f>
        <v>156.10972568578555</v>
      </c>
      <c r="S34" s="55">
        <f>IF(($I34      =0),0,((($K34      -$I34      )/$I34      )*100))</f>
        <v>155.9446602908946</v>
      </c>
      <c r="T34" s="54">
        <f>IF(($E34      =0),0,(($P34      /$E34      )*100))</f>
        <v>39.027056572834105</v>
      </c>
      <c r="U34" s="56">
        <f>IF(($E34      =0),0,(($Q34      /$E34      )*100))</f>
        <v>39.059551790106589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3659000</v>
      </c>
      <c r="C35" s="111">
        <f>C34</f>
        <v>0</v>
      </c>
      <c r="D35" s="111"/>
      <c r="E35" s="111">
        <f>$B35      +$C35      +$D35</f>
        <v>3659000</v>
      </c>
      <c r="F35" s="112">
        <f t="shared" ref="F35:O35" si="17">F34</f>
        <v>3659000</v>
      </c>
      <c r="G35" s="113">
        <f t="shared" si="17"/>
        <v>2562000</v>
      </c>
      <c r="H35" s="112">
        <f t="shared" si="17"/>
        <v>401000</v>
      </c>
      <c r="I35" s="113">
        <f t="shared" si="17"/>
        <v>401520</v>
      </c>
      <c r="J35" s="112">
        <f t="shared" si="17"/>
        <v>1027000</v>
      </c>
      <c r="K35" s="113">
        <f t="shared" si="17"/>
        <v>1027669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1428000</v>
      </c>
      <c r="Q35" s="113">
        <f>$I35      +$K35      +$M35      +$O35</f>
        <v>1429189</v>
      </c>
      <c r="R35" s="58">
        <f>IF(($H35      =0),0,((($J35      -$H35      )/$H35      )*100))</f>
        <v>156.10972568578555</v>
      </c>
      <c r="S35" s="59">
        <f>IF(($I35      =0),0,((($K35      -$I35      )/$I35      )*100))</f>
        <v>155.9446602908946</v>
      </c>
      <c r="T35" s="58">
        <f>IF($E35   =0,0,($P35   /$E35   )*100)</f>
        <v>39.027056572834105</v>
      </c>
      <c r="U35" s="60">
        <f>IF($E35   =0,0,($Q35   /$E35   )*100)</f>
        <v>39.059551790106589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155000000</v>
      </c>
      <c r="C53" s="108"/>
      <c r="D53" s="108"/>
      <c r="E53" s="108">
        <f t="shared" si="26"/>
        <v>155000000</v>
      </c>
      <c r="F53" s="109">
        <v>155000000</v>
      </c>
      <c r="G53" s="110">
        <v>105000000</v>
      </c>
      <c r="H53" s="109">
        <v>24273000</v>
      </c>
      <c r="I53" s="110">
        <v>35828158</v>
      </c>
      <c r="J53" s="109">
        <v>79660000</v>
      </c>
      <c r="K53" s="110">
        <v>73803164</v>
      </c>
      <c r="L53" s="109"/>
      <c r="M53" s="110"/>
      <c r="N53" s="109"/>
      <c r="O53" s="110"/>
      <c r="P53" s="109">
        <f t="shared" si="27"/>
        <v>103933000</v>
      </c>
      <c r="Q53" s="110">
        <f t="shared" si="28"/>
        <v>109631322</v>
      </c>
      <c r="R53" s="54">
        <f t="shared" si="29"/>
        <v>228.18357846166521</v>
      </c>
      <c r="S53" s="55">
        <f t="shared" si="30"/>
        <v>105.99206914293499</v>
      </c>
      <c r="T53" s="54">
        <f t="shared" si="31"/>
        <v>67.053548387096768</v>
      </c>
      <c r="U53" s="56">
        <f t="shared" si="32"/>
        <v>70.729885161290312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155000000</v>
      </c>
      <c r="C55" s="111">
        <f>SUM(C44:C54)</f>
        <v>0</v>
      </c>
      <c r="D55" s="111"/>
      <c r="E55" s="111">
        <f t="shared" si="26"/>
        <v>155000000</v>
      </c>
      <c r="F55" s="112">
        <f t="shared" ref="F55:O55" si="33">SUM(F44:F54)</f>
        <v>155000000</v>
      </c>
      <c r="G55" s="113">
        <f t="shared" si="33"/>
        <v>105000000</v>
      </c>
      <c r="H55" s="112">
        <f t="shared" si="33"/>
        <v>24273000</v>
      </c>
      <c r="I55" s="113">
        <f t="shared" si="33"/>
        <v>35828158</v>
      </c>
      <c r="J55" s="112">
        <f t="shared" si="33"/>
        <v>79660000</v>
      </c>
      <c r="K55" s="113">
        <f t="shared" si="33"/>
        <v>73803164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103933000</v>
      </c>
      <c r="Q55" s="113">
        <f t="shared" si="28"/>
        <v>109631322</v>
      </c>
      <c r="R55" s="58">
        <f t="shared" si="29"/>
        <v>228.18357846166521</v>
      </c>
      <c r="S55" s="59">
        <f t="shared" si="30"/>
        <v>105.99206914293499</v>
      </c>
      <c r="T55" s="58">
        <f>IF((+$E45+$E47+$E49+$E50+$E53) =0,0,(P55   /(+$E45+$E47+$E49+$E50+$E53) )*100)</f>
        <v>67.053548387096768</v>
      </c>
      <c r="U55" s="60">
        <f>IF((+$E45+$E47+$E49+$E50+$E53) =0,0,(Q55   /(+$E45+$E47+$E49+$E50+$E53) )*100)</f>
        <v>70.729885161290312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162499000</v>
      </c>
      <c r="C69" s="120">
        <f>SUM(C9:C16,C19:C25,C28:C31,C34,C37:C41,C44:C54,C57:C60,C63:C67)</f>
        <v>0</v>
      </c>
      <c r="D69" s="120"/>
      <c r="E69" s="120">
        <f t="shared" si="35"/>
        <v>162499000</v>
      </c>
      <c r="F69" s="121">
        <f t="shared" ref="F69:O69" si="43">SUM(F9:F16,F19:F25,F28:F31,F34,F37:F41,F44:F54,F57:F60,F63:F67)</f>
        <v>162499000</v>
      </c>
      <c r="G69" s="122">
        <f t="shared" si="43"/>
        <v>110550000</v>
      </c>
      <c r="H69" s="121">
        <f t="shared" si="43"/>
        <v>25745000</v>
      </c>
      <c r="I69" s="122">
        <f t="shared" si="43"/>
        <v>37303437</v>
      </c>
      <c r="J69" s="121">
        <f t="shared" si="43"/>
        <v>81494000</v>
      </c>
      <c r="K69" s="122">
        <f t="shared" si="43"/>
        <v>75676854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107239000</v>
      </c>
      <c r="Q69" s="122">
        <f t="shared" si="37"/>
        <v>112980291</v>
      </c>
      <c r="R69" s="67">
        <f t="shared" si="38"/>
        <v>216.54301806175957</v>
      </c>
      <c r="S69" s="68">
        <f t="shared" si="39"/>
        <v>102.86831478825933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65.99363688391928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69.52676078006634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275909000</v>
      </c>
      <c r="C71" s="108"/>
      <c r="D71" s="108"/>
      <c r="E71" s="108">
        <f>$B71      +$C71      +$D71</f>
        <v>275909000</v>
      </c>
      <c r="F71" s="109">
        <v>275909000</v>
      </c>
      <c r="G71" s="110">
        <v>227693000</v>
      </c>
      <c r="H71" s="109">
        <v>88977000</v>
      </c>
      <c r="I71" s="110">
        <v>97884411</v>
      </c>
      <c r="J71" s="109">
        <v>120666000</v>
      </c>
      <c r="K71" s="110">
        <v>104129615</v>
      </c>
      <c r="L71" s="109"/>
      <c r="M71" s="110"/>
      <c r="N71" s="109"/>
      <c r="O71" s="110"/>
      <c r="P71" s="109">
        <f>$H71      +$J71      +$L71      +$N71</f>
        <v>209643000</v>
      </c>
      <c r="Q71" s="110">
        <f>$I71      +$K71      +$M71      +$O71</f>
        <v>202014026</v>
      </c>
      <c r="R71" s="54">
        <f>IF(($H71      =0),0,((($J71      -$H71      )/$H71      )*100))</f>
        <v>35.614821807882933</v>
      </c>
      <c r="S71" s="55">
        <f>IF(($I71      =0),0,((($K71      -$I71      )/$I71      )*100))</f>
        <v>6.3801824378347636</v>
      </c>
      <c r="T71" s="54">
        <f>IF(($E71      =0),0,(($P71      /$E71      )*100))</f>
        <v>75.982660949805918</v>
      </c>
      <c r="U71" s="56">
        <f>IF(($E71      =0),0,(($Q71      /$E71      )*100))</f>
        <v>73.21762827598954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275909000</v>
      </c>
      <c r="C73" s="117">
        <f>SUM(C71:C72)</f>
        <v>0</v>
      </c>
      <c r="D73" s="117"/>
      <c r="E73" s="117">
        <f>$B73      +$C73      +$D73</f>
        <v>275909000</v>
      </c>
      <c r="F73" s="118">
        <f t="shared" ref="F73:O73" si="44">SUM(F71:F72)</f>
        <v>275909000</v>
      </c>
      <c r="G73" s="119">
        <f t="shared" si="44"/>
        <v>227693000</v>
      </c>
      <c r="H73" s="118">
        <f t="shared" si="44"/>
        <v>88977000</v>
      </c>
      <c r="I73" s="119">
        <f t="shared" si="44"/>
        <v>97884411</v>
      </c>
      <c r="J73" s="118">
        <f t="shared" si="44"/>
        <v>120666000</v>
      </c>
      <c r="K73" s="119">
        <f t="shared" si="44"/>
        <v>104129615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209643000</v>
      </c>
      <c r="Q73" s="119">
        <f>$I73      +$K73      +$M73      +$O73</f>
        <v>202014026</v>
      </c>
      <c r="R73" s="63">
        <f>IF(($H73      =0),0,((($J73      -$H73      )/$H73      )*100))</f>
        <v>35.614821807882933</v>
      </c>
      <c r="S73" s="64">
        <f>IF(($I73      =0),0,((($K73      -$I73      )/$I73      )*100))</f>
        <v>6.3801824378347636</v>
      </c>
      <c r="T73" s="63">
        <f>IF(($E71      =0),0,(($P71      /$E71      )*100))</f>
        <v>75.982660949805918</v>
      </c>
      <c r="U73" s="65">
        <f>IF($E71   =0,0,($Q71   /$E71 )*100)</f>
        <v>73.21762827598954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275909000</v>
      </c>
      <c r="C74" s="120">
        <f>SUM(C71:C72)</f>
        <v>0</v>
      </c>
      <c r="D74" s="120"/>
      <c r="E74" s="120">
        <f>$B74      +$C74      +$D74</f>
        <v>275909000</v>
      </c>
      <c r="F74" s="121">
        <f t="shared" ref="F74:O74" si="45">SUM(F71:F72)</f>
        <v>275909000</v>
      </c>
      <c r="G74" s="122">
        <f t="shared" si="45"/>
        <v>227693000</v>
      </c>
      <c r="H74" s="121">
        <f t="shared" si="45"/>
        <v>88977000</v>
      </c>
      <c r="I74" s="122">
        <f t="shared" si="45"/>
        <v>97884411</v>
      </c>
      <c r="J74" s="121">
        <f t="shared" si="45"/>
        <v>120666000</v>
      </c>
      <c r="K74" s="122">
        <f t="shared" si="45"/>
        <v>104129615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209643000</v>
      </c>
      <c r="Q74" s="122">
        <f>$I74      +$K74      +$M74      +$O74</f>
        <v>202014026</v>
      </c>
      <c r="R74" s="67">
        <f>IF(($H74      =0),0,((($J74      -$H74      )/$H74      )*100))</f>
        <v>35.614821807882933</v>
      </c>
      <c r="S74" s="68">
        <f>IF(($I74      =0),0,((($K74      -$I74      )/$I74      )*100))</f>
        <v>6.3801824378347636</v>
      </c>
      <c r="T74" s="67">
        <f>IF(($E71      =0),0,(($P71      /$E71      )*100))</f>
        <v>75.982660949805918</v>
      </c>
      <c r="U74" s="71">
        <f>IF($E71   =0,0,($Q71   /$E71 )*100)</f>
        <v>73.21762827598954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438408000</v>
      </c>
      <c r="C75" s="120">
        <f>SUM(C9:C16,C19:C25,C28:C31,C34,C37:C41,C44:C54,C57:C60,C63:C67,C71:C72)</f>
        <v>0</v>
      </c>
      <c r="D75" s="120"/>
      <c r="E75" s="120">
        <f>$B75      +$C75      +$D75</f>
        <v>438408000</v>
      </c>
      <c r="F75" s="121">
        <f t="shared" ref="F75:O75" si="46">SUM(F9:F16,F19:F25,F28:F31,F34,F37:F41,F44:F54,F57:F60,F63:F67,F71:F72)</f>
        <v>438408000</v>
      </c>
      <c r="G75" s="122">
        <f t="shared" si="46"/>
        <v>338243000</v>
      </c>
      <c r="H75" s="121">
        <f t="shared" si="46"/>
        <v>114722000</v>
      </c>
      <c r="I75" s="122">
        <f t="shared" si="46"/>
        <v>135187848</v>
      </c>
      <c r="J75" s="121">
        <f t="shared" si="46"/>
        <v>202160000</v>
      </c>
      <c r="K75" s="122">
        <f t="shared" si="46"/>
        <v>179806469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316882000</v>
      </c>
      <c r="Q75" s="122">
        <f>$I75      +$K75      +$M75      +$O75</f>
        <v>314994317</v>
      </c>
      <c r="R75" s="67">
        <f>IF(($H75      =0),0,((($J75      -$H75      )/$H75      )*100))</f>
        <v>76.217290493540915</v>
      </c>
      <c r="S75" s="68">
        <f>IF(($I75      =0),0,((($K75      -$I75      )/$I75      )*100))</f>
        <v>33.004905145024573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72.280159121183914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71.849582352511817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142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143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144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145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146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147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148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149</v>
      </c>
    </row>
    <row r="118" spans="1:23" x14ac:dyDescent="0.25">
      <c r="A118" s="35" t="s">
        <v>150</v>
      </c>
    </row>
    <row r="119" spans="1:23" ht="13" x14ac:dyDescent="0.3">
      <c r="A119" s="35" t="s">
        <v>151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152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153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154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BgoJrbT4FjR7xhyXfKwWXqqzPc0RfMqGmVvWzLWNuJNYcZe5dN2bW8AVH2i3iHJj6OHuqBQ1DHBp69Hz4p3uiw==" saltValue="LRUFedvtRnEMGcv1p84Ax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130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1633000</v>
      </c>
      <c r="I10" s="110"/>
      <c r="J10" s="109">
        <v>632000</v>
      </c>
      <c r="K10" s="110"/>
      <c r="L10" s="109"/>
      <c r="M10" s="110"/>
      <c r="N10" s="109"/>
      <c r="O10" s="110"/>
      <c r="P10" s="109">
        <f t="shared" ref="P10:P17" si="1">$H10      +$J10      +$L10      +$N10</f>
        <v>2265000</v>
      </c>
      <c r="Q10" s="110">
        <f t="shared" ref="Q10:Q17" si="2">$I10      +$K10      +$M10      +$O10</f>
        <v>0</v>
      </c>
      <c r="R10" s="54">
        <f t="shared" ref="R10:R17" si="3">IF(($H10      =0),0,((($J10      -$H10      )/$H10      )*100))</f>
        <v>-61.298224127372933</v>
      </c>
      <c r="S10" s="55">
        <f t="shared" ref="S10:S17" si="4">IF(($I10      =0),0,((($K10      -$I10      )/$I10      )*100))</f>
        <v>0</v>
      </c>
      <c r="T10" s="54">
        <f t="shared" ref="T10:T16" si="5">IF(($E10      =0),0,(($P10      /$E10      )*100))</f>
        <v>75.5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>
        <v>47000000</v>
      </c>
      <c r="C16" s="108"/>
      <c r="D16" s="108"/>
      <c r="E16" s="108">
        <f t="shared" si="0"/>
        <v>47000000</v>
      </c>
      <c r="F16" s="109">
        <v>47000000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50000000</v>
      </c>
      <c r="C17" s="111">
        <f>SUM(C9:C16)</f>
        <v>0</v>
      </c>
      <c r="D17" s="111"/>
      <c r="E17" s="111">
        <f t="shared" si="0"/>
        <v>50000000</v>
      </c>
      <c r="F17" s="112">
        <f t="shared" ref="F17:O17" si="7">SUM(F9:F16)</f>
        <v>50000000</v>
      </c>
      <c r="G17" s="113">
        <f t="shared" si="7"/>
        <v>3000000</v>
      </c>
      <c r="H17" s="112">
        <f t="shared" si="7"/>
        <v>1633000</v>
      </c>
      <c r="I17" s="113">
        <f t="shared" si="7"/>
        <v>0</v>
      </c>
      <c r="J17" s="112">
        <f t="shared" si="7"/>
        <v>632000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2265000</v>
      </c>
      <c r="Q17" s="113">
        <f t="shared" si="2"/>
        <v>0</v>
      </c>
      <c r="R17" s="58">
        <f t="shared" si="3"/>
        <v>-61.298224127372933</v>
      </c>
      <c r="S17" s="59">
        <f t="shared" si="4"/>
        <v>0</v>
      </c>
      <c r="T17" s="58">
        <f>IF((SUM($E9:$E14))=0,0,(P17/(SUM($E9:$E14))*100))</f>
        <v>75.5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>
        <v>15000000</v>
      </c>
      <c r="D22" s="108"/>
      <c r="E22" s="108">
        <f t="shared" si="8"/>
        <v>15000000</v>
      </c>
      <c r="F22" s="109">
        <v>15000000</v>
      </c>
      <c r="G22" s="110">
        <v>15000000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15000000</v>
      </c>
      <c r="D26" s="111"/>
      <c r="E26" s="111">
        <f t="shared" si="8"/>
        <v>15000000</v>
      </c>
      <c r="F26" s="112">
        <f t="shared" ref="F26:O26" si="15">SUM(F19:F25)</f>
        <v>15000000</v>
      </c>
      <c r="G26" s="113">
        <f t="shared" si="15"/>
        <v>15000000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1454000</v>
      </c>
      <c r="C34" s="108"/>
      <c r="D34" s="108"/>
      <c r="E34" s="108">
        <f>$B34      +$C34      +$D34</f>
        <v>1454000</v>
      </c>
      <c r="F34" s="109">
        <v>1454000</v>
      </c>
      <c r="G34" s="110">
        <v>1018000</v>
      </c>
      <c r="H34" s="109">
        <v>157000</v>
      </c>
      <c r="I34" s="110"/>
      <c r="J34" s="109">
        <v>123000</v>
      </c>
      <c r="K34" s="110"/>
      <c r="L34" s="109"/>
      <c r="M34" s="110"/>
      <c r="N34" s="109"/>
      <c r="O34" s="110"/>
      <c r="P34" s="109">
        <f>$H34      +$J34      +$L34      +$N34</f>
        <v>280000</v>
      </c>
      <c r="Q34" s="110">
        <f>$I34      +$K34      +$M34      +$O34</f>
        <v>0</v>
      </c>
      <c r="R34" s="54">
        <f>IF(($H34      =0),0,((($J34      -$H34      )/$H34      )*100))</f>
        <v>-21.656050955414013</v>
      </c>
      <c r="S34" s="55">
        <f>IF(($I34      =0),0,((($K34      -$I34      )/$I34      )*100))</f>
        <v>0</v>
      </c>
      <c r="T34" s="54">
        <f>IF(($E34      =0),0,(($P34      /$E34      )*100))</f>
        <v>19.257221458046768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1454000</v>
      </c>
      <c r="C35" s="111">
        <f>C34</f>
        <v>0</v>
      </c>
      <c r="D35" s="111"/>
      <c r="E35" s="111">
        <f>$B35      +$C35      +$D35</f>
        <v>1454000</v>
      </c>
      <c r="F35" s="112">
        <f t="shared" ref="F35:O35" si="17">F34</f>
        <v>1454000</v>
      </c>
      <c r="G35" s="113">
        <f t="shared" si="17"/>
        <v>1018000</v>
      </c>
      <c r="H35" s="112">
        <f t="shared" si="17"/>
        <v>157000</v>
      </c>
      <c r="I35" s="113">
        <f t="shared" si="17"/>
        <v>0</v>
      </c>
      <c r="J35" s="112">
        <f t="shared" si="17"/>
        <v>123000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280000</v>
      </c>
      <c r="Q35" s="113">
        <f>$I35      +$K35      +$M35      +$O35</f>
        <v>0</v>
      </c>
      <c r="R35" s="58">
        <f>IF(($H35      =0),0,((($J35      -$H35      )/$H35      )*100))</f>
        <v>-21.656050955414013</v>
      </c>
      <c r="S35" s="59">
        <f>IF(($I35      =0),0,((($K35      -$I35      )/$I35      )*100))</f>
        <v>0</v>
      </c>
      <c r="T35" s="58">
        <f>IF($E35   =0,0,($P35   /$E35   )*100)</f>
        <v>19.257221458046768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20000000</v>
      </c>
      <c r="C37" s="108"/>
      <c r="D37" s="108"/>
      <c r="E37" s="108">
        <f t="shared" ref="E37:E42" si="18">$B37      +$C37      +$D37</f>
        <v>20000000</v>
      </c>
      <c r="F37" s="109">
        <v>20000000</v>
      </c>
      <c r="G37" s="110">
        <v>13000000</v>
      </c>
      <c r="H37" s="109">
        <v>6500000</v>
      </c>
      <c r="I37" s="110"/>
      <c r="J37" s="109">
        <v>6500000</v>
      </c>
      <c r="K37" s="110"/>
      <c r="L37" s="109"/>
      <c r="M37" s="110"/>
      <c r="N37" s="109"/>
      <c r="O37" s="110"/>
      <c r="P37" s="109">
        <f t="shared" ref="P37:P42" si="19">$H37      +$J37      +$L37      +$N37</f>
        <v>13000000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65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2669000</v>
      </c>
      <c r="C38" s="108"/>
      <c r="D38" s="108"/>
      <c r="E38" s="108">
        <f t="shared" si="18"/>
        <v>2669000</v>
      </c>
      <c r="F38" s="109">
        <v>2427000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22669000</v>
      </c>
      <c r="C42" s="111">
        <f>SUM(C37:C41)</f>
        <v>0</v>
      </c>
      <c r="D42" s="111"/>
      <c r="E42" s="111">
        <f t="shared" si="18"/>
        <v>22669000</v>
      </c>
      <c r="F42" s="112">
        <f t="shared" ref="F42:O42" si="25">SUM(F37:F41)</f>
        <v>22427000</v>
      </c>
      <c r="G42" s="113">
        <f t="shared" si="25"/>
        <v>13000000</v>
      </c>
      <c r="H42" s="112">
        <f t="shared" si="25"/>
        <v>6500000</v>
      </c>
      <c r="I42" s="113">
        <f t="shared" si="25"/>
        <v>0</v>
      </c>
      <c r="J42" s="112">
        <f t="shared" si="25"/>
        <v>6500000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13000000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65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51764000</v>
      </c>
      <c r="C54" s="108"/>
      <c r="D54" s="108"/>
      <c r="E54" s="108">
        <f t="shared" si="26"/>
        <v>51764000</v>
      </c>
      <c r="F54" s="109">
        <v>51764000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51764000</v>
      </c>
      <c r="C55" s="111">
        <f>SUM(C44:C54)</f>
        <v>0</v>
      </c>
      <c r="D55" s="111"/>
      <c r="E55" s="111">
        <f t="shared" si="26"/>
        <v>51764000</v>
      </c>
      <c r="F55" s="112">
        <f t="shared" ref="F55:O55" si="33">SUM(F44:F54)</f>
        <v>51764000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125887000</v>
      </c>
      <c r="C69" s="120">
        <f>SUM(C9:C16,C19:C25,C28:C31,C34,C37:C41,C44:C54,C57:C60,C63:C67)</f>
        <v>15000000</v>
      </c>
      <c r="D69" s="120"/>
      <c r="E69" s="120">
        <f t="shared" si="35"/>
        <v>140887000</v>
      </c>
      <c r="F69" s="121">
        <f t="shared" ref="F69:O69" si="43">SUM(F9:F16,F19:F25,F28:F31,F34,F37:F41,F44:F54,F57:F60,F63:F67)</f>
        <v>140645000</v>
      </c>
      <c r="G69" s="122">
        <f t="shared" si="43"/>
        <v>32018000</v>
      </c>
      <c r="H69" s="121">
        <f t="shared" si="43"/>
        <v>8290000</v>
      </c>
      <c r="I69" s="122">
        <f t="shared" si="43"/>
        <v>0</v>
      </c>
      <c r="J69" s="121">
        <f t="shared" si="43"/>
        <v>7255000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15545000</v>
      </c>
      <c r="Q69" s="122">
        <f t="shared" si="37"/>
        <v>0</v>
      </c>
      <c r="R69" s="67">
        <f t="shared" si="38"/>
        <v>-12.484921592279855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39.400314290059306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29780000</v>
      </c>
      <c r="C71" s="108"/>
      <c r="D71" s="108"/>
      <c r="E71" s="108">
        <f>$B71      +$C71      +$D71</f>
        <v>29780000</v>
      </c>
      <c r="F71" s="109">
        <v>29780000</v>
      </c>
      <c r="G71" s="110">
        <v>7727000</v>
      </c>
      <c r="H71" s="109">
        <v>3200000</v>
      </c>
      <c r="I71" s="110"/>
      <c r="J71" s="109">
        <v>4527000</v>
      </c>
      <c r="K71" s="110"/>
      <c r="L71" s="109"/>
      <c r="M71" s="110"/>
      <c r="N71" s="109"/>
      <c r="O71" s="110"/>
      <c r="P71" s="109">
        <f>$H71      +$J71      +$L71      +$N71</f>
        <v>7727000</v>
      </c>
      <c r="Q71" s="110">
        <f>$I71      +$K71      +$M71      +$O71</f>
        <v>0</v>
      </c>
      <c r="R71" s="54">
        <f>IF(($H71      =0),0,((($J71      -$H71      )/$H71      )*100))</f>
        <v>41.46875</v>
      </c>
      <c r="S71" s="55">
        <f>IF(($I71      =0),0,((($K71      -$I71      )/$I71      )*100))</f>
        <v>0</v>
      </c>
      <c r="T71" s="54">
        <f>IF(($E71      =0),0,(($P71      /$E71      )*100))</f>
        <v>25.946944257891204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>
        <v>9921000</v>
      </c>
      <c r="C72" s="108"/>
      <c r="D72" s="108"/>
      <c r="E72" s="108">
        <f>$B72      +$C72      +$D72</f>
        <v>9921000</v>
      </c>
      <c r="F72" s="109">
        <v>9921000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39701000</v>
      </c>
      <c r="C73" s="117">
        <f>SUM(C71:C72)</f>
        <v>0</v>
      </c>
      <c r="D73" s="117"/>
      <c r="E73" s="117">
        <f>$B73      +$C73      +$D73</f>
        <v>39701000</v>
      </c>
      <c r="F73" s="118">
        <f t="shared" ref="F73:O73" si="44">SUM(F71:F72)</f>
        <v>39701000</v>
      </c>
      <c r="G73" s="119">
        <f t="shared" si="44"/>
        <v>7727000</v>
      </c>
      <c r="H73" s="118">
        <f t="shared" si="44"/>
        <v>3200000</v>
      </c>
      <c r="I73" s="119">
        <f t="shared" si="44"/>
        <v>0</v>
      </c>
      <c r="J73" s="118">
        <f t="shared" si="44"/>
        <v>4527000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7727000</v>
      </c>
      <c r="Q73" s="119">
        <f>$I73      +$K73      +$M73      +$O73</f>
        <v>0</v>
      </c>
      <c r="R73" s="63">
        <f>IF(($H73      =0),0,((($J73      -$H73      )/$H73      )*100))</f>
        <v>41.46875</v>
      </c>
      <c r="S73" s="64">
        <f>IF(($I73      =0),0,((($K73      -$I73      )/$I73      )*100))</f>
        <v>0</v>
      </c>
      <c r="T73" s="63">
        <f>IF(($E71      =0),0,(($P71      /$E71      )*100))</f>
        <v>25.946944257891204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39701000</v>
      </c>
      <c r="C74" s="120">
        <f>SUM(C71:C72)</f>
        <v>0</v>
      </c>
      <c r="D74" s="120"/>
      <c r="E74" s="120">
        <f>$B74      +$C74      +$D74</f>
        <v>39701000</v>
      </c>
      <c r="F74" s="121">
        <f t="shared" ref="F74:O74" si="45">SUM(F71:F72)</f>
        <v>39701000</v>
      </c>
      <c r="G74" s="122">
        <f t="shared" si="45"/>
        <v>7727000</v>
      </c>
      <c r="H74" s="121">
        <f t="shared" si="45"/>
        <v>3200000</v>
      </c>
      <c r="I74" s="122">
        <f t="shared" si="45"/>
        <v>0</v>
      </c>
      <c r="J74" s="121">
        <f t="shared" si="45"/>
        <v>4527000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7727000</v>
      </c>
      <c r="Q74" s="122">
        <f>$I74      +$K74      +$M74      +$O74</f>
        <v>0</v>
      </c>
      <c r="R74" s="67">
        <f>IF(($H74      =0),0,((($J74      -$H74      )/$H74      )*100))</f>
        <v>41.46875</v>
      </c>
      <c r="S74" s="68">
        <f>IF(($I74      =0),0,((($K74      -$I74      )/$I74      )*100))</f>
        <v>0</v>
      </c>
      <c r="T74" s="67">
        <f>IF(($E71      =0),0,(($P71      /$E71      )*100))</f>
        <v>25.946944257891204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165588000</v>
      </c>
      <c r="C75" s="120">
        <f>SUM(C9:C16,C19:C25,C28:C31,C34,C37:C41,C44:C54,C57:C60,C63:C67,C71:C72)</f>
        <v>15000000</v>
      </c>
      <c r="D75" s="120"/>
      <c r="E75" s="120">
        <f>$B75      +$C75      +$D75</f>
        <v>180588000</v>
      </c>
      <c r="F75" s="121">
        <f t="shared" ref="F75:O75" si="46">SUM(F9:F16,F19:F25,F28:F31,F34,F37:F41,F44:F54,F57:F60,F63:F67,F71:F72)</f>
        <v>180346000</v>
      </c>
      <c r="G75" s="122">
        <f t="shared" si="46"/>
        <v>39745000</v>
      </c>
      <c r="H75" s="121">
        <f t="shared" si="46"/>
        <v>11490000</v>
      </c>
      <c r="I75" s="122">
        <f t="shared" si="46"/>
        <v>0</v>
      </c>
      <c r="J75" s="121">
        <f t="shared" si="46"/>
        <v>11782000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23272000</v>
      </c>
      <c r="Q75" s="122">
        <f>$I75      +$K75      +$M75      +$O75</f>
        <v>0</v>
      </c>
      <c r="R75" s="67">
        <f>IF(($H75      =0),0,((($J75      -$H75      )/$H75      )*100))</f>
        <v>2.5413402959094866</v>
      </c>
      <c r="S75" s="68">
        <f>IF(($I75      =0),0,((($K75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33.613542479128746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142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143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144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145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146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147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148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149</v>
      </c>
    </row>
    <row r="118" spans="1:23" x14ac:dyDescent="0.25">
      <c r="A118" s="35" t="s">
        <v>150</v>
      </c>
    </row>
    <row r="119" spans="1:23" ht="13" x14ac:dyDescent="0.3">
      <c r="A119" s="35" t="s">
        <v>151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152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153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154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/iME2THAQKCz+fmcAatyHXRBgqlLR0jxYrTNa3eTe07ONklPV+efp53169bKmnbtPvwGqmoZ4DHY17mvdaWUoA==" saltValue="C3HPsEkndAjSOBgkEtyrX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131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1900000</v>
      </c>
      <c r="C10" s="108"/>
      <c r="D10" s="108"/>
      <c r="E10" s="108">
        <f t="shared" ref="E10:E17" si="0">$B10      +$C10      +$D10</f>
        <v>1900000</v>
      </c>
      <c r="F10" s="109">
        <v>1900000</v>
      </c>
      <c r="G10" s="110">
        <v>1900000</v>
      </c>
      <c r="H10" s="109">
        <v>144000</v>
      </c>
      <c r="I10" s="110">
        <v>61940</v>
      </c>
      <c r="J10" s="109">
        <v>1751000</v>
      </c>
      <c r="K10" s="110"/>
      <c r="L10" s="109"/>
      <c r="M10" s="110"/>
      <c r="N10" s="109"/>
      <c r="O10" s="110"/>
      <c r="P10" s="109">
        <f t="shared" ref="P10:P17" si="1">$H10      +$J10      +$L10      +$N10</f>
        <v>1895000</v>
      </c>
      <c r="Q10" s="110">
        <f t="shared" ref="Q10:Q17" si="2">$I10      +$K10      +$M10      +$O10</f>
        <v>61940</v>
      </c>
      <c r="R10" s="54">
        <f t="shared" ref="R10:R17" si="3">IF(($H10      =0),0,((($J10      -$H10      )/$H10      )*100))</f>
        <v>1115.9722222222222</v>
      </c>
      <c r="S10" s="55">
        <f t="shared" ref="S10:S17" si="4">IF(($I10      =0),0,((($K10      -$I10      )/$I10      )*100))</f>
        <v>-100</v>
      </c>
      <c r="T10" s="54">
        <f t="shared" ref="T10:T16" si="5">IF(($E10      =0),0,(($P10      /$E10      )*100))</f>
        <v>99.73684210526315</v>
      </c>
      <c r="U10" s="56">
        <f t="shared" ref="U10:U16" si="6">IF(($E10      =0),0,(($Q10      /$E10      )*100))</f>
        <v>3.26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1900000</v>
      </c>
      <c r="C17" s="111">
        <f>SUM(C9:C16)</f>
        <v>0</v>
      </c>
      <c r="D17" s="111"/>
      <c r="E17" s="111">
        <f t="shared" si="0"/>
        <v>1900000</v>
      </c>
      <c r="F17" s="112">
        <f t="shared" ref="F17:O17" si="7">SUM(F9:F16)</f>
        <v>1900000</v>
      </c>
      <c r="G17" s="113">
        <f t="shared" si="7"/>
        <v>1900000</v>
      </c>
      <c r="H17" s="112">
        <f t="shared" si="7"/>
        <v>144000</v>
      </c>
      <c r="I17" s="113">
        <f t="shared" si="7"/>
        <v>61940</v>
      </c>
      <c r="J17" s="112">
        <f t="shared" si="7"/>
        <v>1751000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1895000</v>
      </c>
      <c r="Q17" s="113">
        <f t="shared" si="2"/>
        <v>61940</v>
      </c>
      <c r="R17" s="58">
        <f t="shared" si="3"/>
        <v>1115.9722222222222</v>
      </c>
      <c r="S17" s="59">
        <f t="shared" si="4"/>
        <v>-100</v>
      </c>
      <c r="T17" s="58">
        <f>IF((SUM($E9:$E14))=0,0,(P17/(SUM($E9:$E14))*100))</f>
        <v>99.73684210526315</v>
      </c>
      <c r="U17" s="60">
        <f>IF((SUM($E9:$E14))=0,0,(Q17/(SUM($E9:$E14))*100))</f>
        <v>3.26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1478000</v>
      </c>
      <c r="C34" s="108"/>
      <c r="D34" s="108"/>
      <c r="E34" s="108">
        <f>$B34      +$C34      +$D34</f>
        <v>1478000</v>
      </c>
      <c r="F34" s="109">
        <v>1478000</v>
      </c>
      <c r="G34" s="110">
        <v>1035000</v>
      </c>
      <c r="H34" s="109"/>
      <c r="I34" s="110"/>
      <c r="J34" s="109">
        <v>421000</v>
      </c>
      <c r="K34" s="110">
        <v>421330</v>
      </c>
      <c r="L34" s="109"/>
      <c r="M34" s="110"/>
      <c r="N34" s="109"/>
      <c r="O34" s="110"/>
      <c r="P34" s="109">
        <f>$H34      +$J34      +$L34      +$N34</f>
        <v>421000</v>
      </c>
      <c r="Q34" s="110">
        <f>$I34      +$K34      +$M34      +$O34</f>
        <v>421330</v>
      </c>
      <c r="R34" s="54">
        <f>IF(($H34      =0),0,((($J34      -$H34      )/$H34      )*100))</f>
        <v>0</v>
      </c>
      <c r="S34" s="55">
        <f>IF(($I34      =0),0,((($K34      -$I34      )/$I34      )*100))</f>
        <v>0</v>
      </c>
      <c r="T34" s="54">
        <f>IF(($E34      =0),0,(($P34      /$E34      )*100))</f>
        <v>28.484438430311233</v>
      </c>
      <c r="U34" s="56">
        <f>IF(($E34      =0),0,(($Q34      /$E34      )*100))</f>
        <v>28.506765899864682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1478000</v>
      </c>
      <c r="C35" s="111">
        <f>C34</f>
        <v>0</v>
      </c>
      <c r="D35" s="111"/>
      <c r="E35" s="111">
        <f>$B35      +$C35      +$D35</f>
        <v>1478000</v>
      </c>
      <c r="F35" s="112">
        <f t="shared" ref="F35:O35" si="17">F34</f>
        <v>1478000</v>
      </c>
      <c r="G35" s="113">
        <f t="shared" si="17"/>
        <v>1035000</v>
      </c>
      <c r="H35" s="112">
        <f t="shared" si="17"/>
        <v>0</v>
      </c>
      <c r="I35" s="113">
        <f t="shared" si="17"/>
        <v>0</v>
      </c>
      <c r="J35" s="112">
        <f t="shared" si="17"/>
        <v>421000</v>
      </c>
      <c r="K35" s="113">
        <f t="shared" si="17"/>
        <v>421330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421000</v>
      </c>
      <c r="Q35" s="113">
        <f>$I35      +$K35      +$M35      +$O35</f>
        <v>421330</v>
      </c>
      <c r="R35" s="58">
        <f>IF(($H35      =0),0,((($J35      -$H35      )/$H35      )*100))</f>
        <v>0</v>
      </c>
      <c r="S35" s="59">
        <f>IF(($I35      =0),0,((($K35      -$I35      )/$I35      )*100))</f>
        <v>0</v>
      </c>
      <c r="T35" s="58">
        <f>IF($E35   =0,0,($P35   /$E35   )*100)</f>
        <v>28.484438430311233</v>
      </c>
      <c r="U35" s="60">
        <f>IF($E35   =0,0,($Q35   /$E35   )*100)</f>
        <v>28.506765899864682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22088000</v>
      </c>
      <c r="C38" s="108"/>
      <c r="D38" s="108"/>
      <c r="E38" s="108">
        <f t="shared" si="18"/>
        <v>22088000</v>
      </c>
      <c r="F38" s="109">
        <v>20083000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/>
      <c r="D40" s="108"/>
      <c r="E40" s="108">
        <f t="shared" si="18"/>
        <v>4000000</v>
      </c>
      <c r="F40" s="109">
        <v>4000000</v>
      </c>
      <c r="G40" s="110">
        <v>2600000</v>
      </c>
      <c r="H40" s="109"/>
      <c r="I40" s="110"/>
      <c r="J40" s="109">
        <v>2600000</v>
      </c>
      <c r="K40" s="110"/>
      <c r="L40" s="109"/>
      <c r="M40" s="110"/>
      <c r="N40" s="109"/>
      <c r="O40" s="110"/>
      <c r="P40" s="109">
        <f t="shared" si="19"/>
        <v>2600000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65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26088000</v>
      </c>
      <c r="C42" s="111">
        <f>SUM(C37:C41)</f>
        <v>0</v>
      </c>
      <c r="D42" s="111"/>
      <c r="E42" s="111">
        <f t="shared" si="18"/>
        <v>26088000</v>
      </c>
      <c r="F42" s="112">
        <f t="shared" ref="F42:O42" si="25">SUM(F37:F41)</f>
        <v>24083000</v>
      </c>
      <c r="G42" s="113">
        <f t="shared" si="25"/>
        <v>2600000</v>
      </c>
      <c r="H42" s="112">
        <f t="shared" si="25"/>
        <v>0</v>
      </c>
      <c r="I42" s="113">
        <f t="shared" si="25"/>
        <v>0</v>
      </c>
      <c r="J42" s="112">
        <f t="shared" si="25"/>
        <v>2600000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2600000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65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63300000</v>
      </c>
      <c r="C54" s="108"/>
      <c r="D54" s="108"/>
      <c r="E54" s="108">
        <f t="shared" si="26"/>
        <v>63300000</v>
      </c>
      <c r="F54" s="109">
        <v>63300000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63300000</v>
      </c>
      <c r="C55" s="111">
        <f>SUM(C44:C54)</f>
        <v>0</v>
      </c>
      <c r="D55" s="111"/>
      <c r="E55" s="111">
        <f t="shared" si="26"/>
        <v>63300000</v>
      </c>
      <c r="F55" s="112">
        <f t="shared" ref="F55:O55" si="33">SUM(F44:F54)</f>
        <v>63300000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92766000</v>
      </c>
      <c r="C69" s="120">
        <f>SUM(C9:C16,C19:C25,C28:C31,C34,C37:C41,C44:C54,C57:C60,C63:C67)</f>
        <v>0</v>
      </c>
      <c r="D69" s="120"/>
      <c r="E69" s="120">
        <f t="shared" si="35"/>
        <v>92766000</v>
      </c>
      <c r="F69" s="121">
        <f t="shared" ref="F69:O69" si="43">SUM(F9:F16,F19:F25,F28:F31,F34,F37:F41,F44:F54,F57:F60,F63:F67)</f>
        <v>90761000</v>
      </c>
      <c r="G69" s="122">
        <f t="shared" si="43"/>
        <v>5535000</v>
      </c>
      <c r="H69" s="121">
        <f t="shared" si="43"/>
        <v>144000</v>
      </c>
      <c r="I69" s="122">
        <f t="shared" si="43"/>
        <v>61940</v>
      </c>
      <c r="J69" s="121">
        <f t="shared" si="43"/>
        <v>4772000</v>
      </c>
      <c r="K69" s="122">
        <f t="shared" si="43"/>
        <v>421330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4916000</v>
      </c>
      <c r="Q69" s="122">
        <f t="shared" si="37"/>
        <v>483270</v>
      </c>
      <c r="R69" s="67">
        <f t="shared" si="38"/>
        <v>3213.8888888888887</v>
      </c>
      <c r="S69" s="68">
        <f t="shared" si="39"/>
        <v>580.2227962544398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66.630523177012748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6.5501490918948218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52566000</v>
      </c>
      <c r="C71" s="108"/>
      <c r="D71" s="108"/>
      <c r="E71" s="108">
        <f>$B71      +$C71      +$D71</f>
        <v>52566000</v>
      </c>
      <c r="F71" s="109">
        <v>52566000</v>
      </c>
      <c r="G71" s="110">
        <v>39003000</v>
      </c>
      <c r="H71" s="109">
        <v>14040000</v>
      </c>
      <c r="I71" s="110">
        <v>3940204</v>
      </c>
      <c r="J71" s="109">
        <v>7785000</v>
      </c>
      <c r="K71" s="110">
        <v>3639606</v>
      </c>
      <c r="L71" s="109"/>
      <c r="M71" s="110"/>
      <c r="N71" s="109"/>
      <c r="O71" s="110"/>
      <c r="P71" s="109">
        <f>$H71      +$J71      +$L71      +$N71</f>
        <v>21825000</v>
      </c>
      <c r="Q71" s="110">
        <f>$I71      +$K71      +$M71      +$O71</f>
        <v>7579810</v>
      </c>
      <c r="R71" s="54">
        <f>IF(($H71      =0),0,((($J71      -$H71      )/$H71      )*100))</f>
        <v>-44.551282051282051</v>
      </c>
      <c r="S71" s="55">
        <f>IF(($I71      =0),0,((($K71      -$I71      )/$I71      )*100))</f>
        <v>-7.6289958590976505</v>
      </c>
      <c r="T71" s="54">
        <f>IF(($E71      =0),0,(($P71      /$E71      )*100))</f>
        <v>41.519232964273485</v>
      </c>
      <c r="U71" s="56">
        <f>IF(($E71      =0),0,(($Q71      /$E71      )*100))</f>
        <v>14.419605828862764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52566000</v>
      </c>
      <c r="C73" s="117">
        <f>SUM(C71:C72)</f>
        <v>0</v>
      </c>
      <c r="D73" s="117"/>
      <c r="E73" s="117">
        <f>$B73      +$C73      +$D73</f>
        <v>52566000</v>
      </c>
      <c r="F73" s="118">
        <f t="shared" ref="F73:O73" si="44">SUM(F71:F72)</f>
        <v>52566000</v>
      </c>
      <c r="G73" s="119">
        <f t="shared" si="44"/>
        <v>39003000</v>
      </c>
      <c r="H73" s="118">
        <f t="shared" si="44"/>
        <v>14040000</v>
      </c>
      <c r="I73" s="119">
        <f t="shared" si="44"/>
        <v>3940204</v>
      </c>
      <c r="J73" s="118">
        <f t="shared" si="44"/>
        <v>7785000</v>
      </c>
      <c r="K73" s="119">
        <f t="shared" si="44"/>
        <v>3639606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21825000</v>
      </c>
      <c r="Q73" s="119">
        <f>$I73      +$K73      +$M73      +$O73</f>
        <v>7579810</v>
      </c>
      <c r="R73" s="63">
        <f>IF(($H73      =0),0,((($J73      -$H73      )/$H73      )*100))</f>
        <v>-44.551282051282051</v>
      </c>
      <c r="S73" s="64">
        <f>IF(($I73      =0),0,((($K73      -$I73      )/$I73      )*100))</f>
        <v>-7.6289958590976505</v>
      </c>
      <c r="T73" s="63">
        <f>IF(($E71      =0),0,(($P71      /$E71      )*100))</f>
        <v>41.519232964273485</v>
      </c>
      <c r="U73" s="65">
        <f>IF($E71   =0,0,($Q71   /$E71 )*100)</f>
        <v>14.419605828862764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52566000</v>
      </c>
      <c r="C74" s="120">
        <f>SUM(C71:C72)</f>
        <v>0</v>
      </c>
      <c r="D74" s="120"/>
      <c r="E74" s="120">
        <f>$B74      +$C74      +$D74</f>
        <v>52566000</v>
      </c>
      <c r="F74" s="121">
        <f t="shared" ref="F74:O74" si="45">SUM(F71:F72)</f>
        <v>52566000</v>
      </c>
      <c r="G74" s="122">
        <f t="shared" si="45"/>
        <v>39003000</v>
      </c>
      <c r="H74" s="121">
        <f t="shared" si="45"/>
        <v>14040000</v>
      </c>
      <c r="I74" s="122">
        <f t="shared" si="45"/>
        <v>3940204</v>
      </c>
      <c r="J74" s="121">
        <f t="shared" si="45"/>
        <v>7785000</v>
      </c>
      <c r="K74" s="122">
        <f t="shared" si="45"/>
        <v>3639606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21825000</v>
      </c>
      <c r="Q74" s="122">
        <f>$I74      +$K74      +$M74      +$O74</f>
        <v>7579810</v>
      </c>
      <c r="R74" s="67">
        <f>IF(($H74      =0),0,((($J74      -$H74      )/$H74      )*100))</f>
        <v>-44.551282051282051</v>
      </c>
      <c r="S74" s="68">
        <f>IF(($I74      =0),0,((($K74      -$I74      )/$I74      )*100))</f>
        <v>-7.6289958590976505</v>
      </c>
      <c r="T74" s="67">
        <f>IF(($E71      =0),0,(($P71      /$E71      )*100))</f>
        <v>41.519232964273485</v>
      </c>
      <c r="U74" s="71">
        <f>IF($E71   =0,0,($Q71   /$E71 )*100)</f>
        <v>14.419605828862764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145332000</v>
      </c>
      <c r="C75" s="120">
        <f>SUM(C9:C16,C19:C25,C28:C31,C34,C37:C41,C44:C54,C57:C60,C63:C67,C71:C72)</f>
        <v>0</v>
      </c>
      <c r="D75" s="120"/>
      <c r="E75" s="120">
        <f>$B75      +$C75      +$D75</f>
        <v>145332000</v>
      </c>
      <c r="F75" s="121">
        <f t="shared" ref="F75:O75" si="46">SUM(F9:F16,F19:F25,F28:F31,F34,F37:F41,F44:F54,F57:F60,F63:F67,F71:F72)</f>
        <v>143327000</v>
      </c>
      <c r="G75" s="122">
        <f t="shared" si="46"/>
        <v>44538000</v>
      </c>
      <c r="H75" s="121">
        <f t="shared" si="46"/>
        <v>14184000</v>
      </c>
      <c r="I75" s="122">
        <f t="shared" si="46"/>
        <v>4002144</v>
      </c>
      <c r="J75" s="121">
        <f t="shared" si="46"/>
        <v>12557000</v>
      </c>
      <c r="K75" s="122">
        <f t="shared" si="46"/>
        <v>4060936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26741000</v>
      </c>
      <c r="Q75" s="122">
        <f>$I75      +$K75      +$M75      +$O75</f>
        <v>8063080</v>
      </c>
      <c r="R75" s="67">
        <f>IF(($H75      =0),0,((($J75      -$H75      )/$H75      )*100))</f>
        <v>-11.470671178793006</v>
      </c>
      <c r="S75" s="68">
        <f>IF(($I75      =0),0,((($K75      -$I75      )/$I75      )*100))</f>
        <v>1.4690126092414466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44.60996930468437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13.451020952889364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142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143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144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145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146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147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148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149</v>
      </c>
    </row>
    <row r="118" spans="1:23" x14ac:dyDescent="0.25">
      <c r="A118" s="35" t="s">
        <v>150</v>
      </c>
    </row>
    <row r="119" spans="1:23" ht="13" x14ac:dyDescent="0.3">
      <c r="A119" s="35" t="s">
        <v>151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152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153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154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GdjDlHeVUS2cvkwUIdBxZAAAj+LtsCvLtUneTFUfHOQuAL7Hx+Cc9Zi/4JDK8ouXksoTumzARTKsGg+OQKqtgQ==" saltValue="2KsZ3IkXqKsg6LwaenA78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2400000</v>
      </c>
      <c r="C10" s="108"/>
      <c r="D10" s="108"/>
      <c r="E10" s="108">
        <f t="shared" ref="E10:E17" si="0">$B10      +$C10      +$D10</f>
        <v>2400000</v>
      </c>
      <c r="F10" s="109">
        <v>2400000</v>
      </c>
      <c r="G10" s="110">
        <v>2400000</v>
      </c>
      <c r="H10" s="109">
        <v>138000</v>
      </c>
      <c r="I10" s="110">
        <v>137561</v>
      </c>
      <c r="J10" s="109">
        <v>419000</v>
      </c>
      <c r="K10" s="110">
        <v>1036046</v>
      </c>
      <c r="L10" s="109"/>
      <c r="M10" s="110"/>
      <c r="N10" s="109"/>
      <c r="O10" s="110"/>
      <c r="P10" s="109">
        <f t="shared" ref="P10:P17" si="1">$H10      +$J10      +$L10      +$N10</f>
        <v>557000</v>
      </c>
      <c r="Q10" s="110">
        <f t="shared" ref="Q10:Q17" si="2">$I10      +$K10      +$M10      +$O10</f>
        <v>1173607</v>
      </c>
      <c r="R10" s="54">
        <f t="shared" ref="R10:R17" si="3">IF(($H10      =0),0,((($J10      -$H10      )/$H10      )*100))</f>
        <v>203.62318840579712</v>
      </c>
      <c r="S10" s="55">
        <f t="shared" ref="S10:S17" si="4">IF(($I10      =0),0,((($K10      -$I10      )/$I10      )*100))</f>
        <v>653.15387355427777</v>
      </c>
      <c r="T10" s="54">
        <f t="shared" ref="T10:T16" si="5">IF(($E10      =0),0,(($P10      /$E10      )*100))</f>
        <v>23.208333333333332</v>
      </c>
      <c r="U10" s="56">
        <f t="shared" ref="U10:U16" si="6">IF(($E10      =0),0,(($Q10      /$E10      )*100))</f>
        <v>48.900291666666668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2400000</v>
      </c>
      <c r="C17" s="111">
        <f>SUM(C9:C16)</f>
        <v>0</v>
      </c>
      <c r="D17" s="111"/>
      <c r="E17" s="111">
        <f t="shared" si="0"/>
        <v>2400000</v>
      </c>
      <c r="F17" s="112">
        <f t="shared" ref="F17:O17" si="7">SUM(F9:F16)</f>
        <v>2400000</v>
      </c>
      <c r="G17" s="113">
        <f t="shared" si="7"/>
        <v>2400000</v>
      </c>
      <c r="H17" s="112">
        <f t="shared" si="7"/>
        <v>138000</v>
      </c>
      <c r="I17" s="113">
        <f t="shared" si="7"/>
        <v>137561</v>
      </c>
      <c r="J17" s="112">
        <f t="shared" si="7"/>
        <v>419000</v>
      </c>
      <c r="K17" s="113">
        <f t="shared" si="7"/>
        <v>1036046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557000</v>
      </c>
      <c r="Q17" s="113">
        <f t="shared" si="2"/>
        <v>1173607</v>
      </c>
      <c r="R17" s="58">
        <f t="shared" si="3"/>
        <v>203.62318840579712</v>
      </c>
      <c r="S17" s="59">
        <f t="shared" si="4"/>
        <v>653.15387355427777</v>
      </c>
      <c r="T17" s="58">
        <f>IF((SUM($E9:$E14))=0,0,(P17/(SUM($E9:$E14))*100))</f>
        <v>23.208333333333332</v>
      </c>
      <c r="U17" s="60">
        <f>IF((SUM($E9:$E14))=0,0,(Q17/(SUM($E9:$E14))*100))</f>
        <v>48.900291666666668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3708000</v>
      </c>
      <c r="C34" s="108"/>
      <c r="D34" s="108"/>
      <c r="E34" s="108">
        <f>$B34      +$C34      +$D34</f>
        <v>3708000</v>
      </c>
      <c r="F34" s="109">
        <v>3708000</v>
      </c>
      <c r="G34" s="110">
        <v>2596000</v>
      </c>
      <c r="H34" s="109">
        <v>837000</v>
      </c>
      <c r="I34" s="110">
        <v>1447431</v>
      </c>
      <c r="J34" s="109">
        <v>1616000</v>
      </c>
      <c r="K34" s="110">
        <v>1615329</v>
      </c>
      <c r="L34" s="109"/>
      <c r="M34" s="110"/>
      <c r="N34" s="109"/>
      <c r="O34" s="110"/>
      <c r="P34" s="109">
        <f>$H34      +$J34      +$L34      +$N34</f>
        <v>2453000</v>
      </c>
      <c r="Q34" s="110">
        <f>$I34      +$K34      +$M34      +$O34</f>
        <v>3062760</v>
      </c>
      <c r="R34" s="54">
        <f>IF(($H34      =0),0,((($J34      -$H34      )/$H34      )*100))</f>
        <v>93.070489844683394</v>
      </c>
      <c r="S34" s="55">
        <f>IF(($I34      =0),0,((($K34      -$I34      )/$I34      )*100))</f>
        <v>11.599723924663765</v>
      </c>
      <c r="T34" s="54">
        <f>IF(($E34      =0),0,(($P34      /$E34      )*100))</f>
        <v>66.154261057173684</v>
      </c>
      <c r="U34" s="56">
        <f>IF(($E34      =0),0,(($Q34      /$E34      )*100))</f>
        <v>82.598705501618113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3708000</v>
      </c>
      <c r="C35" s="111">
        <f>C34</f>
        <v>0</v>
      </c>
      <c r="D35" s="111"/>
      <c r="E35" s="111">
        <f>$B35      +$C35      +$D35</f>
        <v>3708000</v>
      </c>
      <c r="F35" s="112">
        <f t="shared" ref="F35:O35" si="17">F34</f>
        <v>3708000</v>
      </c>
      <c r="G35" s="113">
        <f t="shared" si="17"/>
        <v>2596000</v>
      </c>
      <c r="H35" s="112">
        <f t="shared" si="17"/>
        <v>837000</v>
      </c>
      <c r="I35" s="113">
        <f t="shared" si="17"/>
        <v>1447431</v>
      </c>
      <c r="J35" s="112">
        <f t="shared" si="17"/>
        <v>1616000</v>
      </c>
      <c r="K35" s="113">
        <f t="shared" si="17"/>
        <v>1615329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2453000</v>
      </c>
      <c r="Q35" s="113">
        <f>$I35      +$K35      +$M35      +$O35</f>
        <v>3062760</v>
      </c>
      <c r="R35" s="58">
        <f>IF(($H35      =0),0,((($J35      -$H35      )/$H35      )*100))</f>
        <v>93.070489844683394</v>
      </c>
      <c r="S35" s="59">
        <f>IF(($I35      =0),0,((($K35      -$I35      )/$I35      )*100))</f>
        <v>11.599723924663765</v>
      </c>
      <c r="T35" s="58">
        <f>IF($E35   =0,0,($P35   /$E35   )*100)</f>
        <v>66.154261057173684</v>
      </c>
      <c r="U35" s="60">
        <f>IF($E35   =0,0,($Q35   /$E35   )*100)</f>
        <v>82.598705501618113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17025000</v>
      </c>
      <c r="C37" s="108"/>
      <c r="D37" s="108"/>
      <c r="E37" s="108">
        <f t="shared" ref="E37:E42" si="18">$B37      +$C37      +$D37</f>
        <v>17025000</v>
      </c>
      <c r="F37" s="109">
        <v>17025000</v>
      </c>
      <c r="G37" s="110">
        <v>11066000</v>
      </c>
      <c r="H37" s="109">
        <v>6849000</v>
      </c>
      <c r="I37" s="110">
        <v>6848770</v>
      </c>
      <c r="J37" s="109">
        <v>4217000</v>
      </c>
      <c r="K37" s="110">
        <v>6531552</v>
      </c>
      <c r="L37" s="109"/>
      <c r="M37" s="110"/>
      <c r="N37" s="109"/>
      <c r="O37" s="110"/>
      <c r="P37" s="109">
        <f t="shared" ref="P37:P42" si="19">$H37      +$J37      +$L37      +$N37</f>
        <v>11066000</v>
      </c>
      <c r="Q37" s="110">
        <f t="shared" ref="Q37:Q42" si="20">$I37      +$K37      +$M37      +$O37</f>
        <v>13380322</v>
      </c>
      <c r="R37" s="54">
        <f t="shared" ref="R37:R42" si="21">IF(($H37      =0),0,((($J37      -$H37      )/$H37      )*100))</f>
        <v>-38.428967732515694</v>
      </c>
      <c r="S37" s="55">
        <f t="shared" ref="S37:S42" si="22">IF(($I37      =0),0,((($K37      -$I37      )/$I37      )*100))</f>
        <v>-4.6317513947759963</v>
      </c>
      <c r="T37" s="54">
        <f t="shared" ref="T37:T41" si="23">IF(($E37      =0),0,(($P37      /$E37      )*100))</f>
        <v>64.998531571218791</v>
      </c>
      <c r="U37" s="56">
        <f t="shared" ref="U37:U41" si="24">IF(($E37      =0),0,(($Q37      /$E37      )*100))</f>
        <v>78.592199706314247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7730000</v>
      </c>
      <c r="C38" s="108"/>
      <c r="D38" s="108"/>
      <c r="E38" s="108">
        <f t="shared" si="18"/>
        <v>7730000</v>
      </c>
      <c r="F38" s="109">
        <v>7028000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/>
      <c r="D40" s="108"/>
      <c r="E40" s="108">
        <f t="shared" si="18"/>
        <v>4000000</v>
      </c>
      <c r="F40" s="109">
        <v>4000000</v>
      </c>
      <c r="G40" s="110">
        <v>2000000</v>
      </c>
      <c r="H40" s="109"/>
      <c r="I40" s="110"/>
      <c r="J40" s="109">
        <v>1237000</v>
      </c>
      <c r="K40" s="110"/>
      <c r="L40" s="109"/>
      <c r="M40" s="110"/>
      <c r="N40" s="109"/>
      <c r="O40" s="110"/>
      <c r="P40" s="109">
        <f t="shared" si="19"/>
        <v>1237000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30.925000000000004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28755000</v>
      </c>
      <c r="C42" s="111">
        <f>SUM(C37:C41)</f>
        <v>0</v>
      </c>
      <c r="D42" s="111"/>
      <c r="E42" s="111">
        <f t="shared" si="18"/>
        <v>28755000</v>
      </c>
      <c r="F42" s="112">
        <f t="shared" ref="F42:O42" si="25">SUM(F37:F41)</f>
        <v>28053000</v>
      </c>
      <c r="G42" s="113">
        <f t="shared" si="25"/>
        <v>13066000</v>
      </c>
      <c r="H42" s="112">
        <f t="shared" si="25"/>
        <v>6849000</v>
      </c>
      <c r="I42" s="113">
        <f t="shared" si="25"/>
        <v>6848770</v>
      </c>
      <c r="J42" s="112">
        <f t="shared" si="25"/>
        <v>5454000</v>
      </c>
      <c r="K42" s="113">
        <f t="shared" si="25"/>
        <v>6531552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12303000</v>
      </c>
      <c r="Q42" s="113">
        <f t="shared" si="20"/>
        <v>13380322</v>
      </c>
      <c r="R42" s="58">
        <f t="shared" si="21"/>
        <v>-20.367936925098554</v>
      </c>
      <c r="S42" s="59">
        <f t="shared" si="22"/>
        <v>-4.6317513947759963</v>
      </c>
      <c r="T42" s="58">
        <f>IF((+$E37+$E40) =0,0,(P42   /(+$E37+$E40) )*100)</f>
        <v>58.516052318668258</v>
      </c>
      <c r="U42" s="60">
        <f>IF((+$E37+$E40) =0,0,(Q42   /(+$E37+$E40) )*100)</f>
        <v>63.640057074910814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34863000</v>
      </c>
      <c r="C69" s="120">
        <f>SUM(C9:C16,C19:C25,C28:C31,C34,C37:C41,C44:C54,C57:C60,C63:C67)</f>
        <v>0</v>
      </c>
      <c r="D69" s="120"/>
      <c r="E69" s="120">
        <f t="shared" si="35"/>
        <v>34863000</v>
      </c>
      <c r="F69" s="121">
        <f t="shared" ref="F69:O69" si="43">SUM(F9:F16,F19:F25,F28:F31,F34,F37:F41,F44:F54,F57:F60,F63:F67)</f>
        <v>34161000</v>
      </c>
      <c r="G69" s="122">
        <f t="shared" si="43"/>
        <v>18062000</v>
      </c>
      <c r="H69" s="121">
        <f t="shared" si="43"/>
        <v>7824000</v>
      </c>
      <c r="I69" s="122">
        <f t="shared" si="43"/>
        <v>8433762</v>
      </c>
      <c r="J69" s="121">
        <f t="shared" si="43"/>
        <v>7489000</v>
      </c>
      <c r="K69" s="122">
        <f t="shared" si="43"/>
        <v>9182927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15313000</v>
      </c>
      <c r="Q69" s="122">
        <f t="shared" si="37"/>
        <v>17616689</v>
      </c>
      <c r="R69" s="67">
        <f t="shared" si="38"/>
        <v>-4.2816973415132926</v>
      </c>
      <c r="S69" s="68">
        <f t="shared" si="39"/>
        <v>8.8829279270626795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56.436811263037633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64.927169866951687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75059000</v>
      </c>
      <c r="C71" s="108"/>
      <c r="D71" s="108"/>
      <c r="E71" s="108">
        <f>$B71      +$C71      +$D71</f>
        <v>75059000</v>
      </c>
      <c r="F71" s="109">
        <v>75059000</v>
      </c>
      <c r="G71" s="110">
        <v>61649000</v>
      </c>
      <c r="H71" s="109">
        <v>25270000</v>
      </c>
      <c r="I71" s="110">
        <v>24048465</v>
      </c>
      <c r="J71" s="109">
        <v>26640000</v>
      </c>
      <c r="K71" s="110">
        <v>17771918</v>
      </c>
      <c r="L71" s="109"/>
      <c r="M71" s="110"/>
      <c r="N71" s="109"/>
      <c r="O71" s="110"/>
      <c r="P71" s="109">
        <f>$H71      +$J71      +$L71      +$N71</f>
        <v>51910000</v>
      </c>
      <c r="Q71" s="110">
        <f>$I71      +$K71      +$M71      +$O71</f>
        <v>41820383</v>
      </c>
      <c r="R71" s="54">
        <f>IF(($H71      =0),0,((($J71      -$H71      )/$H71      )*100))</f>
        <v>5.4214483577364465</v>
      </c>
      <c r="S71" s="55">
        <f>IF(($I71      =0),0,((($K71      -$I71      )/$I71      )*100))</f>
        <v>-26.099574338736382</v>
      </c>
      <c r="T71" s="54">
        <f>IF(($E71      =0),0,(($P71      /$E71      )*100))</f>
        <v>69.158928309729689</v>
      </c>
      <c r="U71" s="56">
        <f>IF(($E71      =0),0,(($Q71      /$E71      )*100))</f>
        <v>55.716680211566903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75059000</v>
      </c>
      <c r="C73" s="117">
        <f>SUM(C71:C72)</f>
        <v>0</v>
      </c>
      <c r="D73" s="117"/>
      <c r="E73" s="117">
        <f>$B73      +$C73      +$D73</f>
        <v>75059000</v>
      </c>
      <c r="F73" s="118">
        <f t="shared" ref="F73:O73" si="44">SUM(F71:F72)</f>
        <v>75059000</v>
      </c>
      <c r="G73" s="119">
        <f t="shared" si="44"/>
        <v>61649000</v>
      </c>
      <c r="H73" s="118">
        <f t="shared" si="44"/>
        <v>25270000</v>
      </c>
      <c r="I73" s="119">
        <f t="shared" si="44"/>
        <v>24048465</v>
      </c>
      <c r="J73" s="118">
        <f t="shared" si="44"/>
        <v>26640000</v>
      </c>
      <c r="K73" s="119">
        <f t="shared" si="44"/>
        <v>17771918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51910000</v>
      </c>
      <c r="Q73" s="119">
        <f>$I73      +$K73      +$M73      +$O73</f>
        <v>41820383</v>
      </c>
      <c r="R73" s="63">
        <f>IF(($H73      =0),0,((($J73      -$H73      )/$H73      )*100))</f>
        <v>5.4214483577364465</v>
      </c>
      <c r="S73" s="64">
        <f>IF(($I73      =0),0,((($K73      -$I73      )/$I73      )*100))</f>
        <v>-26.099574338736382</v>
      </c>
      <c r="T73" s="63">
        <f>IF(($E71      =0),0,(($P71      /$E71      )*100))</f>
        <v>69.158928309729689</v>
      </c>
      <c r="U73" s="65">
        <f>IF($E71   =0,0,($Q71   /$E71 )*100)</f>
        <v>55.716680211566903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75059000</v>
      </c>
      <c r="C74" s="120">
        <f>SUM(C71:C72)</f>
        <v>0</v>
      </c>
      <c r="D74" s="120"/>
      <c r="E74" s="120">
        <f>$B74      +$C74      +$D74</f>
        <v>75059000</v>
      </c>
      <c r="F74" s="121">
        <f t="shared" ref="F74:O74" si="45">SUM(F71:F72)</f>
        <v>75059000</v>
      </c>
      <c r="G74" s="122">
        <f t="shared" si="45"/>
        <v>61649000</v>
      </c>
      <c r="H74" s="121">
        <f t="shared" si="45"/>
        <v>25270000</v>
      </c>
      <c r="I74" s="122">
        <f t="shared" si="45"/>
        <v>24048465</v>
      </c>
      <c r="J74" s="121">
        <f t="shared" si="45"/>
        <v>26640000</v>
      </c>
      <c r="K74" s="122">
        <f t="shared" si="45"/>
        <v>17771918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51910000</v>
      </c>
      <c r="Q74" s="122">
        <f>$I74      +$K74      +$M74      +$O74</f>
        <v>41820383</v>
      </c>
      <c r="R74" s="67">
        <f>IF(($H74      =0),0,((($J74      -$H74      )/$H74      )*100))</f>
        <v>5.4214483577364465</v>
      </c>
      <c r="S74" s="68">
        <f>IF(($I74      =0),0,((($K74      -$I74      )/$I74      )*100))</f>
        <v>-26.099574338736382</v>
      </c>
      <c r="T74" s="67">
        <f>IF(($E71      =0),0,(($P71      /$E71      )*100))</f>
        <v>69.158928309729689</v>
      </c>
      <c r="U74" s="71">
        <f>IF($E71   =0,0,($Q71   /$E71 )*100)</f>
        <v>55.716680211566903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109922000</v>
      </c>
      <c r="C75" s="120">
        <f>SUM(C9:C16,C19:C25,C28:C31,C34,C37:C41,C44:C54,C57:C60,C63:C67,C71:C72)</f>
        <v>0</v>
      </c>
      <c r="D75" s="120"/>
      <c r="E75" s="120">
        <f>$B75      +$C75      +$D75</f>
        <v>109922000</v>
      </c>
      <c r="F75" s="121">
        <f t="shared" ref="F75:O75" si="46">SUM(F9:F16,F19:F25,F28:F31,F34,F37:F41,F44:F54,F57:F60,F63:F67,F71:F72)</f>
        <v>109220000</v>
      </c>
      <c r="G75" s="122">
        <f t="shared" si="46"/>
        <v>79711000</v>
      </c>
      <c r="H75" s="121">
        <f t="shared" si="46"/>
        <v>33094000</v>
      </c>
      <c r="I75" s="122">
        <f t="shared" si="46"/>
        <v>32482227</v>
      </c>
      <c r="J75" s="121">
        <f t="shared" si="46"/>
        <v>34129000</v>
      </c>
      <c r="K75" s="122">
        <f t="shared" si="46"/>
        <v>26954845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67223000</v>
      </c>
      <c r="Q75" s="122">
        <f>$I75      +$K75      +$M75      +$O75</f>
        <v>59437072</v>
      </c>
      <c r="R75" s="67">
        <f>IF(($H75      =0),0,((($J75      -$H75      )/$H75      )*100))</f>
        <v>3.1274551278177314</v>
      </c>
      <c r="S75" s="68">
        <f>IF(($I75      =0),0,((($K75      -$I75      )/$I75      )*100))</f>
        <v>-17.016634973950524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65.781078753718489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58.162157507436987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142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143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144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145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146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147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148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149</v>
      </c>
    </row>
    <row r="118" spans="1:23" x14ac:dyDescent="0.25">
      <c r="A118" s="35" t="s">
        <v>150</v>
      </c>
    </row>
    <row r="119" spans="1:23" ht="13" x14ac:dyDescent="0.3">
      <c r="A119" s="35" t="s">
        <v>151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152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153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154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Stwkfosorgs2Hd15V3nLixicF3JGIugR6pwgrjdMhg0lFz/pT9S/yVD+xeF5Wml9tHOb8qYgHVfBAObs2qpHHQ==" saltValue="c4AOid9qd54ipRU9f9V8I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1900000</v>
      </c>
      <c r="C10" s="108"/>
      <c r="D10" s="108"/>
      <c r="E10" s="108">
        <f t="shared" ref="E10:E17" si="0">$B10      +$C10      +$D10</f>
        <v>1900000</v>
      </c>
      <c r="F10" s="109">
        <v>1900000</v>
      </c>
      <c r="G10" s="110">
        <v>1900000</v>
      </c>
      <c r="H10" s="109">
        <v>948000</v>
      </c>
      <c r="I10" s="110">
        <v>989399</v>
      </c>
      <c r="J10" s="109">
        <v>168000</v>
      </c>
      <c r="K10" s="110">
        <v>125001</v>
      </c>
      <c r="L10" s="109"/>
      <c r="M10" s="110"/>
      <c r="N10" s="109"/>
      <c r="O10" s="110"/>
      <c r="P10" s="109">
        <f t="shared" ref="P10:P17" si="1">$H10      +$J10      +$L10      +$N10</f>
        <v>1116000</v>
      </c>
      <c r="Q10" s="110">
        <f t="shared" ref="Q10:Q17" si="2">$I10      +$K10      +$M10      +$O10</f>
        <v>1114400</v>
      </c>
      <c r="R10" s="54">
        <f t="shared" ref="R10:R17" si="3">IF(($H10      =0),0,((($J10      -$H10      )/$H10      )*100))</f>
        <v>-82.278481012658233</v>
      </c>
      <c r="S10" s="55">
        <f t="shared" ref="S10:S17" si="4">IF(($I10      =0),0,((($K10      -$I10      )/$I10      )*100))</f>
        <v>-87.365966612054393</v>
      </c>
      <c r="T10" s="54">
        <f t="shared" ref="T10:T16" si="5">IF(($E10      =0),0,(($P10      /$E10      )*100))</f>
        <v>58.73684210526315</v>
      </c>
      <c r="U10" s="56">
        <f t="shared" ref="U10:U16" si="6">IF(($E10      =0),0,(($Q10      /$E10      )*100))</f>
        <v>58.652631578947364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1900000</v>
      </c>
      <c r="C17" s="111">
        <f>SUM(C9:C16)</f>
        <v>0</v>
      </c>
      <c r="D17" s="111"/>
      <c r="E17" s="111">
        <f t="shared" si="0"/>
        <v>1900000</v>
      </c>
      <c r="F17" s="112">
        <f t="shared" ref="F17:O17" si="7">SUM(F9:F16)</f>
        <v>1900000</v>
      </c>
      <c r="G17" s="113">
        <f t="shared" si="7"/>
        <v>1900000</v>
      </c>
      <c r="H17" s="112">
        <f t="shared" si="7"/>
        <v>948000</v>
      </c>
      <c r="I17" s="113">
        <f t="shared" si="7"/>
        <v>989399</v>
      </c>
      <c r="J17" s="112">
        <f t="shared" si="7"/>
        <v>168000</v>
      </c>
      <c r="K17" s="113">
        <f t="shared" si="7"/>
        <v>125001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1116000</v>
      </c>
      <c r="Q17" s="113">
        <f t="shared" si="2"/>
        <v>1114400</v>
      </c>
      <c r="R17" s="58">
        <f t="shared" si="3"/>
        <v>-82.278481012658233</v>
      </c>
      <c r="S17" s="59">
        <f t="shared" si="4"/>
        <v>-87.365966612054393</v>
      </c>
      <c r="T17" s="58">
        <f>IF((SUM($E9:$E14))=0,0,(P17/(SUM($E9:$E14))*100))</f>
        <v>58.73684210526315</v>
      </c>
      <c r="U17" s="60">
        <f>IF((SUM($E9:$E14))=0,0,(Q17/(SUM($E9:$E14))*100))</f>
        <v>58.652631578947364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1560000</v>
      </c>
      <c r="C34" s="108"/>
      <c r="D34" s="108"/>
      <c r="E34" s="108">
        <f>$B34      +$C34      +$D34</f>
        <v>1560000</v>
      </c>
      <c r="F34" s="109">
        <v>1560000</v>
      </c>
      <c r="G34" s="110">
        <v>1092000</v>
      </c>
      <c r="H34" s="109">
        <v>390000</v>
      </c>
      <c r="I34" s="110">
        <v>284702</v>
      </c>
      <c r="J34" s="109">
        <v>317000</v>
      </c>
      <c r="K34" s="110">
        <v>593977</v>
      </c>
      <c r="L34" s="109"/>
      <c r="M34" s="110"/>
      <c r="N34" s="109"/>
      <c r="O34" s="110"/>
      <c r="P34" s="109">
        <f>$H34      +$J34      +$L34      +$N34</f>
        <v>707000</v>
      </c>
      <c r="Q34" s="110">
        <f>$I34      +$K34      +$M34      +$O34</f>
        <v>878679</v>
      </c>
      <c r="R34" s="54">
        <f>IF(($H34      =0),0,((($J34      -$H34      )/$H34      )*100))</f>
        <v>-18.717948717948719</v>
      </c>
      <c r="S34" s="55">
        <f>IF(($I34      =0),0,((($K34      -$I34      )/$I34      )*100))</f>
        <v>108.63113009392278</v>
      </c>
      <c r="T34" s="54">
        <f>IF(($E34      =0),0,(($P34      /$E34      )*100))</f>
        <v>45.320512820512818</v>
      </c>
      <c r="U34" s="56">
        <f>IF(($E34      =0),0,(($Q34      /$E34      )*100))</f>
        <v>56.325576923076923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1560000</v>
      </c>
      <c r="C35" s="111">
        <f>C34</f>
        <v>0</v>
      </c>
      <c r="D35" s="111"/>
      <c r="E35" s="111">
        <f>$B35      +$C35      +$D35</f>
        <v>1560000</v>
      </c>
      <c r="F35" s="112">
        <f t="shared" ref="F35:O35" si="17">F34</f>
        <v>1560000</v>
      </c>
      <c r="G35" s="113">
        <f t="shared" si="17"/>
        <v>1092000</v>
      </c>
      <c r="H35" s="112">
        <f t="shared" si="17"/>
        <v>390000</v>
      </c>
      <c r="I35" s="113">
        <f t="shared" si="17"/>
        <v>284702</v>
      </c>
      <c r="J35" s="112">
        <f t="shared" si="17"/>
        <v>317000</v>
      </c>
      <c r="K35" s="113">
        <f t="shared" si="17"/>
        <v>593977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707000</v>
      </c>
      <c r="Q35" s="113">
        <f>$I35      +$K35      +$M35      +$O35</f>
        <v>878679</v>
      </c>
      <c r="R35" s="58">
        <f>IF(($H35      =0),0,((($J35      -$H35      )/$H35      )*100))</f>
        <v>-18.717948717948719</v>
      </c>
      <c r="S35" s="59">
        <f>IF(($I35      =0),0,((($K35      -$I35      )/$I35      )*100))</f>
        <v>108.63113009392278</v>
      </c>
      <c r="T35" s="58">
        <f>IF($E35   =0,0,($P35   /$E35   )*100)</f>
        <v>45.320512820512818</v>
      </c>
      <c r="U35" s="60">
        <f>IF($E35   =0,0,($Q35   /$E35   )*100)</f>
        <v>56.325576923076923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15000000</v>
      </c>
      <c r="C37" s="108"/>
      <c r="D37" s="108"/>
      <c r="E37" s="108">
        <f t="shared" ref="E37:E42" si="18">$B37      +$C37      +$D37</f>
        <v>15000000</v>
      </c>
      <c r="F37" s="109">
        <v>15000000</v>
      </c>
      <c r="G37" s="110">
        <v>9750000</v>
      </c>
      <c r="H37" s="109">
        <v>6273000</v>
      </c>
      <c r="I37" s="110">
        <v>6273143</v>
      </c>
      <c r="J37" s="109">
        <v>3477000</v>
      </c>
      <c r="K37" s="110">
        <v>4385323</v>
      </c>
      <c r="L37" s="109"/>
      <c r="M37" s="110"/>
      <c r="N37" s="109"/>
      <c r="O37" s="110"/>
      <c r="P37" s="109">
        <f t="shared" ref="P37:P42" si="19">$H37      +$J37      +$L37      +$N37</f>
        <v>9750000</v>
      </c>
      <c r="Q37" s="110">
        <f t="shared" ref="Q37:Q42" si="20">$I37      +$K37      +$M37      +$O37</f>
        <v>10658466</v>
      </c>
      <c r="R37" s="54">
        <f t="shared" ref="R37:R42" si="21">IF(($H37      =0),0,((($J37      -$H37      )/$H37      )*100))</f>
        <v>-44.57197513151602</v>
      </c>
      <c r="S37" s="55">
        <f t="shared" ref="S37:S42" si="22">IF(($I37      =0),0,((($K37      -$I37      )/$I37      )*100))</f>
        <v>-30.093686689431436</v>
      </c>
      <c r="T37" s="54">
        <f t="shared" ref="T37:T41" si="23">IF(($E37      =0),0,(($P37      /$E37      )*100))</f>
        <v>65</v>
      </c>
      <c r="U37" s="56">
        <f t="shared" ref="U37:U41" si="24">IF(($E37      =0),0,(($Q37      /$E37      )*100))</f>
        <v>71.056439999999995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1259000</v>
      </c>
      <c r="C38" s="108"/>
      <c r="D38" s="108"/>
      <c r="E38" s="108">
        <f t="shared" si="18"/>
        <v>1259000</v>
      </c>
      <c r="F38" s="109">
        <v>1145000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3000000</v>
      </c>
      <c r="C40" s="108"/>
      <c r="D40" s="108"/>
      <c r="E40" s="108">
        <f t="shared" si="18"/>
        <v>3000000</v>
      </c>
      <c r="F40" s="109">
        <v>3000000</v>
      </c>
      <c r="G40" s="110">
        <v>2000000</v>
      </c>
      <c r="H40" s="109"/>
      <c r="I40" s="110">
        <v>794976</v>
      </c>
      <c r="J40" s="109">
        <v>1066000</v>
      </c>
      <c r="K40" s="110"/>
      <c r="L40" s="109"/>
      <c r="M40" s="110"/>
      <c r="N40" s="109"/>
      <c r="O40" s="110"/>
      <c r="P40" s="109">
        <f t="shared" si="19"/>
        <v>1066000</v>
      </c>
      <c r="Q40" s="110">
        <f t="shared" si="20"/>
        <v>794976</v>
      </c>
      <c r="R40" s="54">
        <f t="shared" si="21"/>
        <v>0</v>
      </c>
      <c r="S40" s="55">
        <f t="shared" si="22"/>
        <v>-100</v>
      </c>
      <c r="T40" s="54">
        <f t="shared" si="23"/>
        <v>35.533333333333331</v>
      </c>
      <c r="U40" s="56">
        <f t="shared" si="24"/>
        <v>26.499200000000002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19259000</v>
      </c>
      <c r="C42" s="111">
        <f>SUM(C37:C41)</f>
        <v>0</v>
      </c>
      <c r="D42" s="111"/>
      <c r="E42" s="111">
        <f t="shared" si="18"/>
        <v>19259000</v>
      </c>
      <c r="F42" s="112">
        <f t="shared" ref="F42:O42" si="25">SUM(F37:F41)</f>
        <v>19145000</v>
      </c>
      <c r="G42" s="113">
        <f t="shared" si="25"/>
        <v>11750000</v>
      </c>
      <c r="H42" s="112">
        <f t="shared" si="25"/>
        <v>6273000</v>
      </c>
      <c r="I42" s="113">
        <f t="shared" si="25"/>
        <v>7068119</v>
      </c>
      <c r="J42" s="112">
        <f t="shared" si="25"/>
        <v>4543000</v>
      </c>
      <c r="K42" s="113">
        <f t="shared" si="25"/>
        <v>4385323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10816000</v>
      </c>
      <c r="Q42" s="113">
        <f t="shared" si="20"/>
        <v>11453442</v>
      </c>
      <c r="R42" s="58">
        <f t="shared" si="21"/>
        <v>-27.578511079228441</v>
      </c>
      <c r="S42" s="59">
        <f t="shared" si="22"/>
        <v>-37.956293605130305</v>
      </c>
      <c r="T42" s="58">
        <f>IF((+$E37+$E40) =0,0,(P42   /(+$E37+$E40) )*100)</f>
        <v>60.088888888888889</v>
      </c>
      <c r="U42" s="60">
        <f>IF((+$E37+$E40) =0,0,(Q42   /(+$E37+$E40) )*100)</f>
        <v>63.630233333333329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93000000</v>
      </c>
      <c r="C53" s="108"/>
      <c r="D53" s="108"/>
      <c r="E53" s="108">
        <f t="shared" si="26"/>
        <v>93000000</v>
      </c>
      <c r="F53" s="109">
        <v>93000000</v>
      </c>
      <c r="G53" s="110">
        <v>63000000</v>
      </c>
      <c r="H53" s="109">
        <v>33000000</v>
      </c>
      <c r="I53" s="110">
        <v>40414780</v>
      </c>
      <c r="J53" s="109">
        <v>29984000</v>
      </c>
      <c r="K53" s="110">
        <v>22569924</v>
      </c>
      <c r="L53" s="109"/>
      <c r="M53" s="110"/>
      <c r="N53" s="109"/>
      <c r="O53" s="110"/>
      <c r="P53" s="109">
        <f t="shared" si="27"/>
        <v>62984000</v>
      </c>
      <c r="Q53" s="110">
        <f t="shared" si="28"/>
        <v>62984704</v>
      </c>
      <c r="R53" s="54">
        <f t="shared" si="29"/>
        <v>-9.1393939393939387</v>
      </c>
      <c r="S53" s="55">
        <f t="shared" si="30"/>
        <v>-44.154282171027532</v>
      </c>
      <c r="T53" s="54">
        <f t="shared" si="31"/>
        <v>67.724731182795693</v>
      </c>
      <c r="U53" s="56">
        <f t="shared" si="32"/>
        <v>67.725488172043015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93000000</v>
      </c>
      <c r="C55" s="111">
        <f>SUM(C44:C54)</f>
        <v>0</v>
      </c>
      <c r="D55" s="111"/>
      <c r="E55" s="111">
        <f t="shared" si="26"/>
        <v>93000000</v>
      </c>
      <c r="F55" s="112">
        <f t="shared" ref="F55:O55" si="33">SUM(F44:F54)</f>
        <v>93000000</v>
      </c>
      <c r="G55" s="113">
        <f t="shared" si="33"/>
        <v>63000000</v>
      </c>
      <c r="H55" s="112">
        <f t="shared" si="33"/>
        <v>33000000</v>
      </c>
      <c r="I55" s="113">
        <f t="shared" si="33"/>
        <v>40414780</v>
      </c>
      <c r="J55" s="112">
        <f t="shared" si="33"/>
        <v>29984000</v>
      </c>
      <c r="K55" s="113">
        <f t="shared" si="33"/>
        <v>22569924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62984000</v>
      </c>
      <c r="Q55" s="113">
        <f t="shared" si="28"/>
        <v>62984704</v>
      </c>
      <c r="R55" s="58">
        <f t="shared" si="29"/>
        <v>-9.1393939393939387</v>
      </c>
      <c r="S55" s="59">
        <f t="shared" si="30"/>
        <v>-44.154282171027532</v>
      </c>
      <c r="T55" s="58">
        <f>IF((+$E45+$E47+$E49+$E50+$E53) =0,0,(P55   /(+$E45+$E47+$E49+$E50+$E53) )*100)</f>
        <v>67.724731182795693</v>
      </c>
      <c r="U55" s="60">
        <f>IF((+$E45+$E47+$E49+$E50+$E53) =0,0,(Q55   /(+$E45+$E47+$E49+$E50+$E53) )*100)</f>
        <v>67.725488172043015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115719000</v>
      </c>
      <c r="C69" s="120">
        <f>SUM(C9:C16,C19:C25,C28:C31,C34,C37:C41,C44:C54,C57:C60,C63:C67)</f>
        <v>0</v>
      </c>
      <c r="D69" s="120"/>
      <c r="E69" s="120">
        <f t="shared" si="35"/>
        <v>115719000</v>
      </c>
      <c r="F69" s="121">
        <f t="shared" ref="F69:O69" si="43">SUM(F9:F16,F19:F25,F28:F31,F34,F37:F41,F44:F54,F57:F60,F63:F67)</f>
        <v>115605000</v>
      </c>
      <c r="G69" s="122">
        <f t="shared" si="43"/>
        <v>77742000</v>
      </c>
      <c r="H69" s="121">
        <f t="shared" si="43"/>
        <v>40611000</v>
      </c>
      <c r="I69" s="122">
        <f t="shared" si="43"/>
        <v>48757000</v>
      </c>
      <c r="J69" s="121">
        <f t="shared" si="43"/>
        <v>35012000</v>
      </c>
      <c r="K69" s="122">
        <f t="shared" si="43"/>
        <v>27674225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75623000</v>
      </c>
      <c r="Q69" s="122">
        <f t="shared" si="37"/>
        <v>76431225</v>
      </c>
      <c r="R69" s="67">
        <f t="shared" si="38"/>
        <v>-13.786905025731944</v>
      </c>
      <c r="S69" s="68">
        <f t="shared" si="39"/>
        <v>-43.240509055110039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66.069369211951781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66.775489253887827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30833000</v>
      </c>
      <c r="C71" s="108"/>
      <c r="D71" s="108"/>
      <c r="E71" s="108">
        <f>$B71      +$C71      +$D71</f>
        <v>30833000</v>
      </c>
      <c r="F71" s="109">
        <v>30833000</v>
      </c>
      <c r="G71" s="110">
        <v>25077000</v>
      </c>
      <c r="H71" s="109">
        <v>9943000</v>
      </c>
      <c r="I71" s="110">
        <v>10243352</v>
      </c>
      <c r="J71" s="109">
        <v>8824000</v>
      </c>
      <c r="K71" s="110">
        <v>8797935</v>
      </c>
      <c r="L71" s="109"/>
      <c r="M71" s="110"/>
      <c r="N71" s="109"/>
      <c r="O71" s="110"/>
      <c r="P71" s="109">
        <f>$H71      +$J71      +$L71      +$N71</f>
        <v>18767000</v>
      </c>
      <c r="Q71" s="110">
        <f>$I71      +$K71      +$M71      +$O71</f>
        <v>19041287</v>
      </c>
      <c r="R71" s="54">
        <f>IF(($H71      =0),0,((($J71      -$H71      )/$H71      )*100))</f>
        <v>-11.254148647289551</v>
      </c>
      <c r="S71" s="55">
        <f>IF(($I71      =0),0,((($K71      -$I71      )/$I71      )*100))</f>
        <v>-14.110781314554064</v>
      </c>
      <c r="T71" s="54">
        <f>IF(($E71      =0),0,(($P71      /$E71      )*100))</f>
        <v>60.866603963286096</v>
      </c>
      <c r="U71" s="56">
        <f>IF(($E71      =0),0,(($Q71      /$E71      )*100))</f>
        <v>61.756193039924753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30833000</v>
      </c>
      <c r="C73" s="117">
        <f>SUM(C71:C72)</f>
        <v>0</v>
      </c>
      <c r="D73" s="117"/>
      <c r="E73" s="117">
        <f>$B73      +$C73      +$D73</f>
        <v>30833000</v>
      </c>
      <c r="F73" s="118">
        <f t="shared" ref="F73:O73" si="44">SUM(F71:F72)</f>
        <v>30833000</v>
      </c>
      <c r="G73" s="119">
        <f t="shared" si="44"/>
        <v>25077000</v>
      </c>
      <c r="H73" s="118">
        <f t="shared" si="44"/>
        <v>9943000</v>
      </c>
      <c r="I73" s="119">
        <f t="shared" si="44"/>
        <v>10243352</v>
      </c>
      <c r="J73" s="118">
        <f t="shared" si="44"/>
        <v>8824000</v>
      </c>
      <c r="K73" s="119">
        <f t="shared" si="44"/>
        <v>8797935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18767000</v>
      </c>
      <c r="Q73" s="119">
        <f>$I73      +$K73      +$M73      +$O73</f>
        <v>19041287</v>
      </c>
      <c r="R73" s="63">
        <f>IF(($H73      =0),0,((($J73      -$H73      )/$H73      )*100))</f>
        <v>-11.254148647289551</v>
      </c>
      <c r="S73" s="64">
        <f>IF(($I73      =0),0,((($K73      -$I73      )/$I73      )*100))</f>
        <v>-14.110781314554064</v>
      </c>
      <c r="T73" s="63">
        <f>IF(($E71      =0),0,(($P71      /$E71      )*100))</f>
        <v>60.866603963286096</v>
      </c>
      <c r="U73" s="65">
        <f>IF($E71   =0,0,($Q71   /$E71 )*100)</f>
        <v>61.756193039924753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30833000</v>
      </c>
      <c r="C74" s="120">
        <f>SUM(C71:C72)</f>
        <v>0</v>
      </c>
      <c r="D74" s="120"/>
      <c r="E74" s="120">
        <f>$B74      +$C74      +$D74</f>
        <v>30833000</v>
      </c>
      <c r="F74" s="121">
        <f t="shared" ref="F74:O74" si="45">SUM(F71:F72)</f>
        <v>30833000</v>
      </c>
      <c r="G74" s="122">
        <f t="shared" si="45"/>
        <v>25077000</v>
      </c>
      <c r="H74" s="121">
        <f t="shared" si="45"/>
        <v>9943000</v>
      </c>
      <c r="I74" s="122">
        <f t="shared" si="45"/>
        <v>10243352</v>
      </c>
      <c r="J74" s="121">
        <f t="shared" si="45"/>
        <v>8824000</v>
      </c>
      <c r="K74" s="122">
        <f t="shared" si="45"/>
        <v>8797935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18767000</v>
      </c>
      <c r="Q74" s="122">
        <f>$I74      +$K74      +$M74      +$O74</f>
        <v>19041287</v>
      </c>
      <c r="R74" s="67">
        <f>IF(($H74      =0),0,((($J74      -$H74      )/$H74      )*100))</f>
        <v>-11.254148647289551</v>
      </c>
      <c r="S74" s="68">
        <f>IF(($I74      =0),0,((($K74      -$I74      )/$I74      )*100))</f>
        <v>-14.110781314554064</v>
      </c>
      <c r="T74" s="67">
        <f>IF(($E71      =0),0,(($P71      /$E71      )*100))</f>
        <v>60.866603963286096</v>
      </c>
      <c r="U74" s="71">
        <f>IF($E71   =0,0,($Q71   /$E71 )*100)</f>
        <v>61.756193039924753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146552000</v>
      </c>
      <c r="C75" s="120">
        <f>SUM(C9:C16,C19:C25,C28:C31,C34,C37:C41,C44:C54,C57:C60,C63:C67,C71:C72)</f>
        <v>0</v>
      </c>
      <c r="D75" s="120"/>
      <c r="E75" s="120">
        <f>$B75      +$C75      +$D75</f>
        <v>146552000</v>
      </c>
      <c r="F75" s="121">
        <f t="shared" ref="F75:O75" si="46">SUM(F9:F16,F19:F25,F28:F31,F34,F37:F41,F44:F54,F57:F60,F63:F67,F71:F72)</f>
        <v>146438000</v>
      </c>
      <c r="G75" s="122">
        <f t="shared" si="46"/>
        <v>102819000</v>
      </c>
      <c r="H75" s="121">
        <f t="shared" si="46"/>
        <v>50554000</v>
      </c>
      <c r="I75" s="122">
        <f t="shared" si="46"/>
        <v>59000352</v>
      </c>
      <c r="J75" s="121">
        <f t="shared" si="46"/>
        <v>43836000</v>
      </c>
      <c r="K75" s="122">
        <f t="shared" si="46"/>
        <v>36472160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94390000</v>
      </c>
      <c r="Q75" s="122">
        <f>$I75      +$K75      +$M75      +$O75</f>
        <v>95472512</v>
      </c>
      <c r="R75" s="67">
        <f>IF(($H75      =0),0,((($J75      -$H75      )/$H75      )*100))</f>
        <v>-13.288760533291132</v>
      </c>
      <c r="S75" s="68">
        <f>IF(($I75      =0),0,((($K75      -$I75      )/$I75      )*100))</f>
        <v>-38.183148466639658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64.965277060835689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65.710331536963238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142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143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144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145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146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147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148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149</v>
      </c>
    </row>
    <row r="118" spans="1:23" x14ac:dyDescent="0.25">
      <c r="A118" s="35" t="s">
        <v>150</v>
      </c>
    </row>
    <row r="119" spans="1:23" ht="13" x14ac:dyDescent="0.3">
      <c r="A119" s="35" t="s">
        <v>151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152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153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154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n04cY1JkgR5gfMh8xs0dy6yBuFX1M2C18RUmpn8kf1levTJLZc4Pf1anbEsm+Pn/a1dmanj3fAk3KAzoz7SLYw==" saltValue="Jt+tSIQrZnON8M3BNN20K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133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3500000</v>
      </c>
      <c r="C10" s="108"/>
      <c r="D10" s="108"/>
      <c r="E10" s="108">
        <f t="shared" ref="E10:E17" si="0">$B10      +$C10      +$D10</f>
        <v>3500000</v>
      </c>
      <c r="F10" s="109">
        <v>3500000</v>
      </c>
      <c r="G10" s="110">
        <v>3500000</v>
      </c>
      <c r="H10" s="109">
        <v>742000</v>
      </c>
      <c r="I10" s="110">
        <v>531825</v>
      </c>
      <c r="J10" s="109">
        <v>330000</v>
      </c>
      <c r="K10" s="110">
        <v>213553</v>
      </c>
      <c r="L10" s="109"/>
      <c r="M10" s="110"/>
      <c r="N10" s="109"/>
      <c r="O10" s="110"/>
      <c r="P10" s="109">
        <f t="shared" ref="P10:P17" si="1">$H10      +$J10      +$L10      +$N10</f>
        <v>1072000</v>
      </c>
      <c r="Q10" s="110">
        <f t="shared" ref="Q10:Q17" si="2">$I10      +$K10      +$M10      +$O10</f>
        <v>745378</v>
      </c>
      <c r="R10" s="54">
        <f t="shared" ref="R10:R17" si="3">IF(($H10      =0),0,((($J10      -$H10      )/$H10      )*100))</f>
        <v>-55.525606469002696</v>
      </c>
      <c r="S10" s="55">
        <f t="shared" ref="S10:S17" si="4">IF(($I10      =0),0,((($K10      -$I10      )/$I10      )*100))</f>
        <v>-59.845249847224181</v>
      </c>
      <c r="T10" s="54">
        <f t="shared" ref="T10:T16" si="5">IF(($E10      =0),0,(($P10      /$E10      )*100))</f>
        <v>30.628571428571426</v>
      </c>
      <c r="U10" s="56">
        <f t="shared" ref="U10:U16" si="6">IF(($E10      =0),0,(($Q10      /$E10      )*100))</f>
        <v>21.296514285714284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3500000</v>
      </c>
      <c r="C17" s="111">
        <f>SUM(C9:C16)</f>
        <v>0</v>
      </c>
      <c r="D17" s="111"/>
      <c r="E17" s="111">
        <f t="shared" si="0"/>
        <v>3500000</v>
      </c>
      <c r="F17" s="112">
        <f t="shared" ref="F17:O17" si="7">SUM(F9:F16)</f>
        <v>3500000</v>
      </c>
      <c r="G17" s="113">
        <f t="shared" si="7"/>
        <v>3500000</v>
      </c>
      <c r="H17" s="112">
        <f t="shared" si="7"/>
        <v>742000</v>
      </c>
      <c r="I17" s="113">
        <f t="shared" si="7"/>
        <v>531825</v>
      </c>
      <c r="J17" s="112">
        <f t="shared" si="7"/>
        <v>330000</v>
      </c>
      <c r="K17" s="113">
        <f t="shared" si="7"/>
        <v>213553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1072000</v>
      </c>
      <c r="Q17" s="113">
        <f t="shared" si="2"/>
        <v>745378</v>
      </c>
      <c r="R17" s="58">
        <f t="shared" si="3"/>
        <v>-55.525606469002696</v>
      </c>
      <c r="S17" s="59">
        <f t="shared" si="4"/>
        <v>-59.845249847224181</v>
      </c>
      <c r="T17" s="58">
        <f>IF((SUM($E9:$E14))=0,0,(P17/(SUM($E9:$E14))*100))</f>
        <v>30.628571428571426</v>
      </c>
      <c r="U17" s="60">
        <f>IF((SUM($E9:$E14))=0,0,(Q17/(SUM($E9:$E14))*100))</f>
        <v>21.296514285714284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1608000</v>
      </c>
      <c r="C34" s="108"/>
      <c r="D34" s="108"/>
      <c r="E34" s="108">
        <f>$B34      +$C34      +$D34</f>
        <v>1608000</v>
      </c>
      <c r="F34" s="109">
        <v>1608000</v>
      </c>
      <c r="G34" s="110">
        <v>1126000</v>
      </c>
      <c r="H34" s="109"/>
      <c r="I34" s="110"/>
      <c r="J34" s="109">
        <v>289000</v>
      </c>
      <c r="K34" s="110">
        <v>229233</v>
      </c>
      <c r="L34" s="109"/>
      <c r="M34" s="110"/>
      <c r="N34" s="109"/>
      <c r="O34" s="110"/>
      <c r="P34" s="109">
        <f>$H34      +$J34      +$L34      +$N34</f>
        <v>289000</v>
      </c>
      <c r="Q34" s="110">
        <f>$I34      +$K34      +$M34      +$O34</f>
        <v>229233</v>
      </c>
      <c r="R34" s="54">
        <f>IF(($H34      =0),0,((($J34      -$H34      )/$H34      )*100))</f>
        <v>0</v>
      </c>
      <c r="S34" s="55">
        <f>IF(($I34      =0),0,((($K34      -$I34      )/$I34      )*100))</f>
        <v>0</v>
      </c>
      <c r="T34" s="54">
        <f>IF(($E34      =0),0,(($P34      /$E34      )*100))</f>
        <v>17.972636815920399</v>
      </c>
      <c r="U34" s="56">
        <f>IF(($E34      =0),0,(($Q34      /$E34      )*100))</f>
        <v>14.255783582089551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1608000</v>
      </c>
      <c r="C35" s="111">
        <f>C34</f>
        <v>0</v>
      </c>
      <c r="D35" s="111"/>
      <c r="E35" s="111">
        <f>$B35      +$C35      +$D35</f>
        <v>1608000</v>
      </c>
      <c r="F35" s="112">
        <f t="shared" ref="F35:O35" si="17">F34</f>
        <v>1608000</v>
      </c>
      <c r="G35" s="113">
        <f t="shared" si="17"/>
        <v>1126000</v>
      </c>
      <c r="H35" s="112">
        <f t="shared" si="17"/>
        <v>0</v>
      </c>
      <c r="I35" s="113">
        <f t="shared" si="17"/>
        <v>0</v>
      </c>
      <c r="J35" s="112">
        <f t="shared" si="17"/>
        <v>289000</v>
      </c>
      <c r="K35" s="113">
        <f t="shared" si="17"/>
        <v>229233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289000</v>
      </c>
      <c r="Q35" s="113">
        <f>$I35      +$K35      +$M35      +$O35</f>
        <v>229233</v>
      </c>
      <c r="R35" s="58">
        <f>IF(($H35      =0),0,((($J35      -$H35      )/$H35      )*100))</f>
        <v>0</v>
      </c>
      <c r="S35" s="59">
        <f>IF(($I35      =0),0,((($K35      -$I35      )/$I35      )*100))</f>
        <v>0</v>
      </c>
      <c r="T35" s="58">
        <f>IF($E35   =0,0,($P35   /$E35   )*100)</f>
        <v>17.972636815920399</v>
      </c>
      <c r="U35" s="60">
        <f>IF($E35   =0,0,($Q35   /$E35   )*100)</f>
        <v>14.255783582089551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13416000</v>
      </c>
      <c r="C37" s="108"/>
      <c r="D37" s="108"/>
      <c r="E37" s="108">
        <f t="shared" ref="E37:E42" si="18">$B37      +$C37      +$D37</f>
        <v>13416000</v>
      </c>
      <c r="F37" s="109">
        <v>13416000</v>
      </c>
      <c r="G37" s="110">
        <v>8720000</v>
      </c>
      <c r="H37" s="109">
        <v>1530000</v>
      </c>
      <c r="I37" s="110">
        <v>4854501</v>
      </c>
      <c r="J37" s="109">
        <v>2411000</v>
      </c>
      <c r="K37" s="110">
        <v>1576157</v>
      </c>
      <c r="L37" s="109"/>
      <c r="M37" s="110"/>
      <c r="N37" s="109"/>
      <c r="O37" s="110"/>
      <c r="P37" s="109">
        <f t="shared" ref="P37:P42" si="19">$H37      +$J37      +$L37      +$N37</f>
        <v>3941000</v>
      </c>
      <c r="Q37" s="110">
        <f t="shared" ref="Q37:Q42" si="20">$I37      +$K37      +$M37      +$O37</f>
        <v>6430658</v>
      </c>
      <c r="R37" s="54">
        <f t="shared" ref="R37:R42" si="21">IF(($H37      =0),0,((($J37      -$H37      )/$H37      )*100))</f>
        <v>57.581699346405223</v>
      </c>
      <c r="S37" s="55">
        <f t="shared" ref="S37:S42" si="22">IF(($I37      =0),0,((($K37      -$I37      )/$I37      )*100))</f>
        <v>-67.532049123071559</v>
      </c>
      <c r="T37" s="54">
        <f t="shared" ref="T37:T41" si="23">IF(($E37      =0),0,(($P37      /$E37      )*100))</f>
        <v>29.375372689326181</v>
      </c>
      <c r="U37" s="56">
        <f t="shared" ref="U37:U41" si="24">IF(($E37      =0),0,(($Q37      /$E37      )*100))</f>
        <v>47.932751937984499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37113000</v>
      </c>
      <c r="C38" s="108"/>
      <c r="D38" s="108"/>
      <c r="E38" s="108">
        <f t="shared" si="18"/>
        <v>37113000</v>
      </c>
      <c r="F38" s="109">
        <v>33743000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/>
      <c r="D40" s="108"/>
      <c r="E40" s="108">
        <f t="shared" si="18"/>
        <v>4000000</v>
      </c>
      <c r="F40" s="109">
        <v>4000000</v>
      </c>
      <c r="G40" s="110">
        <v>2600000</v>
      </c>
      <c r="H40" s="109"/>
      <c r="I40" s="110"/>
      <c r="J40" s="109">
        <v>2600000</v>
      </c>
      <c r="K40" s="110">
        <v>2543359</v>
      </c>
      <c r="L40" s="109"/>
      <c r="M40" s="110"/>
      <c r="N40" s="109"/>
      <c r="O40" s="110"/>
      <c r="P40" s="109">
        <f t="shared" si="19"/>
        <v>2600000</v>
      </c>
      <c r="Q40" s="110">
        <f t="shared" si="20"/>
        <v>2543359</v>
      </c>
      <c r="R40" s="54">
        <f t="shared" si="21"/>
        <v>0</v>
      </c>
      <c r="S40" s="55">
        <f t="shared" si="22"/>
        <v>0</v>
      </c>
      <c r="T40" s="54">
        <f t="shared" si="23"/>
        <v>65</v>
      </c>
      <c r="U40" s="56">
        <f t="shared" si="24"/>
        <v>63.583975000000002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54529000</v>
      </c>
      <c r="C42" s="111">
        <f>SUM(C37:C41)</f>
        <v>0</v>
      </c>
      <c r="D42" s="111"/>
      <c r="E42" s="111">
        <f t="shared" si="18"/>
        <v>54529000</v>
      </c>
      <c r="F42" s="112">
        <f t="shared" ref="F42:O42" si="25">SUM(F37:F41)</f>
        <v>51159000</v>
      </c>
      <c r="G42" s="113">
        <f t="shared" si="25"/>
        <v>11320000</v>
      </c>
      <c r="H42" s="112">
        <f t="shared" si="25"/>
        <v>1530000</v>
      </c>
      <c r="I42" s="113">
        <f t="shared" si="25"/>
        <v>4854501</v>
      </c>
      <c r="J42" s="112">
        <f t="shared" si="25"/>
        <v>5011000</v>
      </c>
      <c r="K42" s="113">
        <f t="shared" si="25"/>
        <v>4119516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6541000</v>
      </c>
      <c r="Q42" s="113">
        <f t="shared" si="20"/>
        <v>8974017</v>
      </c>
      <c r="R42" s="58">
        <f t="shared" si="21"/>
        <v>227.51633986928104</v>
      </c>
      <c r="S42" s="59">
        <f t="shared" si="22"/>
        <v>-15.14027909356698</v>
      </c>
      <c r="T42" s="58">
        <f>IF((+$E37+$E40) =0,0,(P42   /(+$E37+$E40) )*100)</f>
        <v>37.557418465778596</v>
      </c>
      <c r="U42" s="60">
        <f>IF((+$E37+$E40) =0,0,(Q42   /(+$E37+$E40) )*100)</f>
        <v>51.527428801102438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130000000</v>
      </c>
      <c r="C46" s="108"/>
      <c r="D46" s="108"/>
      <c r="E46" s="108">
        <f t="shared" si="26"/>
        <v>130000000</v>
      </c>
      <c r="F46" s="109">
        <v>130000000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72000000</v>
      </c>
      <c r="C53" s="108"/>
      <c r="D53" s="108"/>
      <c r="E53" s="108">
        <f t="shared" si="26"/>
        <v>72000000</v>
      </c>
      <c r="F53" s="109">
        <v>72000000</v>
      </c>
      <c r="G53" s="110">
        <v>52000000</v>
      </c>
      <c r="H53" s="109">
        <v>25028000</v>
      </c>
      <c r="I53" s="110">
        <v>19027661</v>
      </c>
      <c r="J53" s="109">
        <v>25117000</v>
      </c>
      <c r="K53" s="110">
        <v>51765432</v>
      </c>
      <c r="L53" s="109"/>
      <c r="M53" s="110"/>
      <c r="N53" s="109"/>
      <c r="O53" s="110"/>
      <c r="P53" s="109">
        <f t="shared" si="27"/>
        <v>50145000</v>
      </c>
      <c r="Q53" s="110">
        <f t="shared" si="28"/>
        <v>70793093</v>
      </c>
      <c r="R53" s="54">
        <f t="shared" si="29"/>
        <v>0.35560172606680518</v>
      </c>
      <c r="S53" s="55">
        <f t="shared" si="30"/>
        <v>172.05357505580955</v>
      </c>
      <c r="T53" s="54">
        <f t="shared" si="31"/>
        <v>69.645833333333329</v>
      </c>
      <c r="U53" s="56">
        <f t="shared" si="32"/>
        <v>98.323740277777787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202000000</v>
      </c>
      <c r="C55" s="111">
        <f>SUM(C44:C54)</f>
        <v>0</v>
      </c>
      <c r="D55" s="111"/>
      <c r="E55" s="111">
        <f t="shared" si="26"/>
        <v>202000000</v>
      </c>
      <c r="F55" s="112">
        <f t="shared" ref="F55:O55" si="33">SUM(F44:F54)</f>
        <v>202000000</v>
      </c>
      <c r="G55" s="113">
        <f t="shared" si="33"/>
        <v>52000000</v>
      </c>
      <c r="H55" s="112">
        <f t="shared" si="33"/>
        <v>25028000</v>
      </c>
      <c r="I55" s="113">
        <f t="shared" si="33"/>
        <v>19027661</v>
      </c>
      <c r="J55" s="112">
        <f t="shared" si="33"/>
        <v>25117000</v>
      </c>
      <c r="K55" s="113">
        <f t="shared" si="33"/>
        <v>51765432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50145000</v>
      </c>
      <c r="Q55" s="113">
        <f t="shared" si="28"/>
        <v>70793093</v>
      </c>
      <c r="R55" s="58">
        <f t="shared" si="29"/>
        <v>0.35560172606680518</v>
      </c>
      <c r="S55" s="59">
        <f t="shared" si="30"/>
        <v>172.05357505580955</v>
      </c>
      <c r="T55" s="58">
        <f>IF((+$E45+$E47+$E49+$E50+$E53) =0,0,(P55   /(+$E45+$E47+$E49+$E50+$E53) )*100)</f>
        <v>69.645833333333329</v>
      </c>
      <c r="U55" s="60">
        <f>IF((+$E45+$E47+$E49+$E50+$E53) =0,0,(Q55   /(+$E45+$E47+$E49+$E50+$E53) )*100)</f>
        <v>98.323740277777787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261637000</v>
      </c>
      <c r="C69" s="120">
        <f>SUM(C9:C16,C19:C25,C28:C31,C34,C37:C41,C44:C54,C57:C60,C63:C67)</f>
        <v>0</v>
      </c>
      <c r="D69" s="120"/>
      <c r="E69" s="120">
        <f t="shared" si="35"/>
        <v>261637000</v>
      </c>
      <c r="F69" s="121">
        <f t="shared" ref="F69:O69" si="43">SUM(F9:F16,F19:F25,F28:F31,F34,F37:F41,F44:F54,F57:F60,F63:F67)</f>
        <v>258267000</v>
      </c>
      <c r="G69" s="122">
        <f t="shared" si="43"/>
        <v>67946000</v>
      </c>
      <c r="H69" s="121">
        <f t="shared" si="43"/>
        <v>27300000</v>
      </c>
      <c r="I69" s="122">
        <f t="shared" si="43"/>
        <v>24413987</v>
      </c>
      <c r="J69" s="121">
        <f t="shared" si="43"/>
        <v>30747000</v>
      </c>
      <c r="K69" s="122">
        <f t="shared" si="43"/>
        <v>56327734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58047000</v>
      </c>
      <c r="Q69" s="122">
        <f t="shared" si="37"/>
        <v>80741721</v>
      </c>
      <c r="R69" s="67">
        <f t="shared" si="38"/>
        <v>12.626373626373628</v>
      </c>
      <c r="S69" s="68">
        <f t="shared" si="39"/>
        <v>130.71911195823935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61.409800685540183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85.41928081757014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190684000</v>
      </c>
      <c r="C71" s="108"/>
      <c r="D71" s="108"/>
      <c r="E71" s="108">
        <f>$B71      +$C71      +$D71</f>
        <v>190684000</v>
      </c>
      <c r="F71" s="109">
        <v>190684000</v>
      </c>
      <c r="G71" s="110">
        <v>149758000</v>
      </c>
      <c r="H71" s="109">
        <v>61478000</v>
      </c>
      <c r="I71" s="110">
        <v>65171584</v>
      </c>
      <c r="J71" s="109">
        <v>43482000</v>
      </c>
      <c r="K71" s="110">
        <v>29071246</v>
      </c>
      <c r="L71" s="109"/>
      <c r="M71" s="110"/>
      <c r="N71" s="109"/>
      <c r="O71" s="110"/>
      <c r="P71" s="109">
        <f>$H71      +$J71      +$L71      +$N71</f>
        <v>104960000</v>
      </c>
      <c r="Q71" s="110">
        <f>$I71      +$K71      +$M71      +$O71</f>
        <v>94242830</v>
      </c>
      <c r="R71" s="54">
        <f>IF(($H71      =0),0,((($J71      -$H71      )/$H71      )*100))</f>
        <v>-29.272259995445527</v>
      </c>
      <c r="S71" s="55">
        <f>IF(($I71      =0),0,((($K71      -$I71      )/$I71      )*100))</f>
        <v>-55.392758291711921</v>
      </c>
      <c r="T71" s="54">
        <f>IF(($E71      =0),0,(($P71      /$E71      )*100))</f>
        <v>55.043947053764342</v>
      </c>
      <c r="U71" s="56">
        <f>IF(($E71      =0),0,(($Q71      /$E71      )*100))</f>
        <v>49.4235646409767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190684000</v>
      </c>
      <c r="C73" s="117">
        <f>SUM(C71:C72)</f>
        <v>0</v>
      </c>
      <c r="D73" s="117"/>
      <c r="E73" s="117">
        <f>$B73      +$C73      +$D73</f>
        <v>190684000</v>
      </c>
      <c r="F73" s="118">
        <f t="shared" ref="F73:O73" si="44">SUM(F71:F72)</f>
        <v>190684000</v>
      </c>
      <c r="G73" s="119">
        <f t="shared" si="44"/>
        <v>149758000</v>
      </c>
      <c r="H73" s="118">
        <f t="shared" si="44"/>
        <v>61478000</v>
      </c>
      <c r="I73" s="119">
        <f t="shared" si="44"/>
        <v>65171584</v>
      </c>
      <c r="J73" s="118">
        <f t="shared" si="44"/>
        <v>43482000</v>
      </c>
      <c r="K73" s="119">
        <f t="shared" si="44"/>
        <v>29071246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104960000</v>
      </c>
      <c r="Q73" s="119">
        <f>$I73      +$K73      +$M73      +$O73</f>
        <v>94242830</v>
      </c>
      <c r="R73" s="63">
        <f>IF(($H73      =0),0,((($J73      -$H73      )/$H73      )*100))</f>
        <v>-29.272259995445527</v>
      </c>
      <c r="S73" s="64">
        <f>IF(($I73      =0),0,((($K73      -$I73      )/$I73      )*100))</f>
        <v>-55.392758291711921</v>
      </c>
      <c r="T73" s="63">
        <f>IF(($E71      =0),0,(($P71      /$E71      )*100))</f>
        <v>55.043947053764342</v>
      </c>
      <c r="U73" s="65">
        <f>IF($E71   =0,0,($Q71   /$E71 )*100)</f>
        <v>49.4235646409767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190684000</v>
      </c>
      <c r="C74" s="120">
        <f>SUM(C71:C72)</f>
        <v>0</v>
      </c>
      <c r="D74" s="120"/>
      <c r="E74" s="120">
        <f>$B74      +$C74      +$D74</f>
        <v>190684000</v>
      </c>
      <c r="F74" s="121">
        <f t="shared" ref="F74:O74" si="45">SUM(F71:F72)</f>
        <v>190684000</v>
      </c>
      <c r="G74" s="122">
        <f t="shared" si="45"/>
        <v>149758000</v>
      </c>
      <c r="H74" s="121">
        <f t="shared" si="45"/>
        <v>61478000</v>
      </c>
      <c r="I74" s="122">
        <f t="shared" si="45"/>
        <v>65171584</v>
      </c>
      <c r="J74" s="121">
        <f t="shared" si="45"/>
        <v>43482000</v>
      </c>
      <c r="K74" s="122">
        <f t="shared" si="45"/>
        <v>29071246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104960000</v>
      </c>
      <c r="Q74" s="122">
        <f>$I74      +$K74      +$M74      +$O74</f>
        <v>94242830</v>
      </c>
      <c r="R74" s="67">
        <f>IF(($H74      =0),0,((($J74      -$H74      )/$H74      )*100))</f>
        <v>-29.272259995445527</v>
      </c>
      <c r="S74" s="68">
        <f>IF(($I74      =0),0,((($K74      -$I74      )/$I74      )*100))</f>
        <v>-55.392758291711921</v>
      </c>
      <c r="T74" s="67">
        <f>IF(($E71      =0),0,(($P71      /$E71      )*100))</f>
        <v>55.043947053764342</v>
      </c>
      <c r="U74" s="71">
        <f>IF($E71   =0,0,($Q71   /$E71 )*100)</f>
        <v>49.4235646409767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452321000</v>
      </c>
      <c r="C75" s="120">
        <f>SUM(C9:C16,C19:C25,C28:C31,C34,C37:C41,C44:C54,C57:C60,C63:C67,C71:C72)</f>
        <v>0</v>
      </c>
      <c r="D75" s="120"/>
      <c r="E75" s="120">
        <f>$B75      +$C75      +$D75</f>
        <v>452321000</v>
      </c>
      <c r="F75" s="121">
        <f t="shared" ref="F75:O75" si="46">SUM(F9:F16,F19:F25,F28:F31,F34,F37:F41,F44:F54,F57:F60,F63:F67,F71:F72)</f>
        <v>448951000</v>
      </c>
      <c r="G75" s="122">
        <f t="shared" si="46"/>
        <v>217704000</v>
      </c>
      <c r="H75" s="121">
        <f t="shared" si="46"/>
        <v>88778000</v>
      </c>
      <c r="I75" s="122">
        <f t="shared" si="46"/>
        <v>89585571</v>
      </c>
      <c r="J75" s="121">
        <f t="shared" si="46"/>
        <v>74229000</v>
      </c>
      <c r="K75" s="122">
        <f t="shared" si="46"/>
        <v>85398980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163007000</v>
      </c>
      <c r="Q75" s="122">
        <f>$I75      +$K75      +$M75      +$O75</f>
        <v>174984551</v>
      </c>
      <c r="R75" s="67">
        <f>IF(($H75      =0),0,((($J75      -$H75      )/$H75      )*100))</f>
        <v>-16.388069116222486</v>
      </c>
      <c r="S75" s="68">
        <f>IF(($I75      =0),0,((($K75      -$I75      )/$I75      )*100))</f>
        <v>-4.6732871747839839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57.153726403186447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61.353310916944828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142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143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144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145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146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147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148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149</v>
      </c>
    </row>
    <row r="118" spans="1:23" x14ac:dyDescent="0.25">
      <c r="A118" s="35" t="s">
        <v>150</v>
      </c>
    </row>
    <row r="119" spans="1:23" ht="13" x14ac:dyDescent="0.3">
      <c r="A119" s="35" t="s">
        <v>151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152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153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154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Ja2Kj/VwOVoLPFeBF+ymAD3NTdujj3PtknpI+i2sqbUu5XoSUJ51FNQ3JsZiZTcRGry1DkIO5DjJ2iOb7wWWTw==" saltValue="zQQoK4vcp35Ry1KUoVRMS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2600000</v>
      </c>
      <c r="C10" s="108"/>
      <c r="D10" s="108"/>
      <c r="E10" s="108">
        <f t="shared" ref="E10:E17" si="0">$B10      +$C10      +$D10</f>
        <v>2600000</v>
      </c>
      <c r="F10" s="109">
        <v>2600000</v>
      </c>
      <c r="G10" s="110">
        <v>2600000</v>
      </c>
      <c r="H10" s="109">
        <v>452000</v>
      </c>
      <c r="I10" s="110">
        <v>73583</v>
      </c>
      <c r="J10" s="109">
        <v>522000</v>
      </c>
      <c r="K10" s="110">
        <v>629676</v>
      </c>
      <c r="L10" s="109"/>
      <c r="M10" s="110"/>
      <c r="N10" s="109"/>
      <c r="O10" s="110"/>
      <c r="P10" s="109">
        <f t="shared" ref="P10:P17" si="1">$H10      +$J10      +$L10      +$N10</f>
        <v>974000</v>
      </c>
      <c r="Q10" s="110">
        <f t="shared" ref="Q10:Q17" si="2">$I10      +$K10      +$M10      +$O10</f>
        <v>703259</v>
      </c>
      <c r="R10" s="54">
        <f t="shared" ref="R10:R17" si="3">IF(($H10      =0),0,((($J10      -$H10      )/$H10      )*100))</f>
        <v>15.486725663716813</v>
      </c>
      <c r="S10" s="55">
        <f t="shared" ref="S10:S17" si="4">IF(($I10      =0),0,((($K10      -$I10      )/$I10      )*100))</f>
        <v>755.73569982196977</v>
      </c>
      <c r="T10" s="54">
        <f t="shared" ref="T10:T16" si="5">IF(($E10      =0),0,(($P10      /$E10      )*100))</f>
        <v>37.46153846153846</v>
      </c>
      <c r="U10" s="56">
        <f t="shared" ref="U10:U16" si="6">IF(($E10      =0),0,(($Q10      /$E10      )*100))</f>
        <v>27.048423076923079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2600000</v>
      </c>
      <c r="C17" s="111">
        <f>SUM(C9:C16)</f>
        <v>0</v>
      </c>
      <c r="D17" s="111"/>
      <c r="E17" s="111">
        <f t="shared" si="0"/>
        <v>2600000</v>
      </c>
      <c r="F17" s="112">
        <f t="shared" ref="F17:O17" si="7">SUM(F9:F16)</f>
        <v>2600000</v>
      </c>
      <c r="G17" s="113">
        <f t="shared" si="7"/>
        <v>2600000</v>
      </c>
      <c r="H17" s="112">
        <f t="shared" si="7"/>
        <v>452000</v>
      </c>
      <c r="I17" s="113">
        <f t="shared" si="7"/>
        <v>73583</v>
      </c>
      <c r="J17" s="112">
        <f t="shared" si="7"/>
        <v>522000</v>
      </c>
      <c r="K17" s="113">
        <f t="shared" si="7"/>
        <v>629676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974000</v>
      </c>
      <c r="Q17" s="113">
        <f t="shared" si="2"/>
        <v>703259</v>
      </c>
      <c r="R17" s="58">
        <f t="shared" si="3"/>
        <v>15.486725663716813</v>
      </c>
      <c r="S17" s="59">
        <f t="shared" si="4"/>
        <v>755.73569982196977</v>
      </c>
      <c r="T17" s="58">
        <f>IF((SUM($E9:$E14))=0,0,(P17/(SUM($E9:$E14))*100))</f>
        <v>37.46153846153846</v>
      </c>
      <c r="U17" s="60">
        <f>IF((SUM($E9:$E14))=0,0,(Q17/(SUM($E9:$E14))*100))</f>
        <v>27.048423076923079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2031000</v>
      </c>
      <c r="C34" s="108"/>
      <c r="D34" s="108"/>
      <c r="E34" s="108">
        <f>$B34      +$C34      +$D34</f>
        <v>2031000</v>
      </c>
      <c r="F34" s="109">
        <v>2031000</v>
      </c>
      <c r="G34" s="110">
        <v>1422000</v>
      </c>
      <c r="H34" s="109">
        <v>24000</v>
      </c>
      <c r="I34" s="110">
        <v>14847</v>
      </c>
      <c r="J34" s="109">
        <v>310000</v>
      </c>
      <c r="K34" s="110">
        <v>199445</v>
      </c>
      <c r="L34" s="109"/>
      <c r="M34" s="110"/>
      <c r="N34" s="109"/>
      <c r="O34" s="110"/>
      <c r="P34" s="109">
        <f>$H34      +$J34      +$L34      +$N34</f>
        <v>334000</v>
      </c>
      <c r="Q34" s="110">
        <f>$I34      +$K34      +$M34      +$O34</f>
        <v>214292</v>
      </c>
      <c r="R34" s="54">
        <f>IF(($H34      =0),0,((($J34      -$H34      )/$H34      )*100))</f>
        <v>1191.6666666666665</v>
      </c>
      <c r="S34" s="55">
        <f>IF(($I34      =0),0,((($K34      -$I34      )/$I34      )*100))</f>
        <v>1243.3353539435575</v>
      </c>
      <c r="T34" s="54">
        <f>IF(($E34      =0),0,(($P34      /$E34      )*100))</f>
        <v>16.445100935499752</v>
      </c>
      <c r="U34" s="56">
        <f>IF(($E34      =0),0,(($Q34      /$E34      )*100))</f>
        <v>10.551058591826687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2031000</v>
      </c>
      <c r="C35" s="111">
        <f>C34</f>
        <v>0</v>
      </c>
      <c r="D35" s="111"/>
      <c r="E35" s="111">
        <f>$B35      +$C35      +$D35</f>
        <v>2031000</v>
      </c>
      <c r="F35" s="112">
        <f t="shared" ref="F35:O35" si="17">F34</f>
        <v>2031000</v>
      </c>
      <c r="G35" s="113">
        <f t="shared" si="17"/>
        <v>1422000</v>
      </c>
      <c r="H35" s="112">
        <f t="shared" si="17"/>
        <v>24000</v>
      </c>
      <c r="I35" s="113">
        <f t="shared" si="17"/>
        <v>14847</v>
      </c>
      <c r="J35" s="112">
        <f t="shared" si="17"/>
        <v>310000</v>
      </c>
      <c r="K35" s="113">
        <f t="shared" si="17"/>
        <v>199445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334000</v>
      </c>
      <c r="Q35" s="113">
        <f>$I35      +$K35      +$M35      +$O35</f>
        <v>214292</v>
      </c>
      <c r="R35" s="58">
        <f>IF(($H35      =0),0,((($J35      -$H35      )/$H35      )*100))</f>
        <v>1191.6666666666665</v>
      </c>
      <c r="S35" s="59">
        <f>IF(($I35      =0),0,((($K35      -$I35      )/$I35      )*100))</f>
        <v>1243.3353539435575</v>
      </c>
      <c r="T35" s="58">
        <f>IF($E35   =0,0,($P35   /$E35   )*100)</f>
        <v>16.445100935499752</v>
      </c>
      <c r="U35" s="60">
        <f>IF($E35   =0,0,($Q35   /$E35   )*100)</f>
        <v>10.551058591826687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12000000</v>
      </c>
      <c r="C37" s="108"/>
      <c r="D37" s="108"/>
      <c r="E37" s="108">
        <f t="shared" ref="E37:E42" si="18">$B37      +$C37      +$D37</f>
        <v>12000000</v>
      </c>
      <c r="F37" s="109">
        <v>12000000</v>
      </c>
      <c r="G37" s="110">
        <v>5400000</v>
      </c>
      <c r="H37" s="109"/>
      <c r="I37" s="110"/>
      <c r="J37" s="109">
        <v>4861000</v>
      </c>
      <c r="K37" s="110"/>
      <c r="L37" s="109"/>
      <c r="M37" s="110"/>
      <c r="N37" s="109"/>
      <c r="O37" s="110"/>
      <c r="P37" s="109">
        <f t="shared" ref="P37:P42" si="19">$H37      +$J37      +$L37      +$N37</f>
        <v>4861000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40.508333333333333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/>
      <c r="D40" s="108"/>
      <c r="E40" s="108">
        <f t="shared" si="18"/>
        <v>4000000</v>
      </c>
      <c r="F40" s="109">
        <v>4000000</v>
      </c>
      <c r="G40" s="110">
        <v>2600000</v>
      </c>
      <c r="H40" s="109"/>
      <c r="I40" s="110"/>
      <c r="J40" s="109">
        <v>2317000</v>
      </c>
      <c r="K40" s="110">
        <v>3437101</v>
      </c>
      <c r="L40" s="109"/>
      <c r="M40" s="110"/>
      <c r="N40" s="109"/>
      <c r="O40" s="110"/>
      <c r="P40" s="109">
        <f t="shared" si="19"/>
        <v>2317000</v>
      </c>
      <c r="Q40" s="110">
        <f t="shared" si="20"/>
        <v>3437101</v>
      </c>
      <c r="R40" s="54">
        <f t="shared" si="21"/>
        <v>0</v>
      </c>
      <c r="S40" s="55">
        <f t="shared" si="22"/>
        <v>0</v>
      </c>
      <c r="T40" s="54">
        <f t="shared" si="23"/>
        <v>57.925000000000004</v>
      </c>
      <c r="U40" s="56">
        <f t="shared" si="24"/>
        <v>85.927525000000003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16000000</v>
      </c>
      <c r="C42" s="111">
        <f>SUM(C37:C41)</f>
        <v>0</v>
      </c>
      <c r="D42" s="111"/>
      <c r="E42" s="111">
        <f t="shared" si="18"/>
        <v>16000000</v>
      </c>
      <c r="F42" s="112">
        <f t="shared" ref="F42:O42" si="25">SUM(F37:F41)</f>
        <v>16000000</v>
      </c>
      <c r="G42" s="113">
        <f t="shared" si="25"/>
        <v>8000000</v>
      </c>
      <c r="H42" s="112">
        <f t="shared" si="25"/>
        <v>0</v>
      </c>
      <c r="I42" s="113">
        <f t="shared" si="25"/>
        <v>0</v>
      </c>
      <c r="J42" s="112">
        <f t="shared" si="25"/>
        <v>7178000</v>
      </c>
      <c r="K42" s="113">
        <f t="shared" si="25"/>
        <v>3437101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7178000</v>
      </c>
      <c r="Q42" s="113">
        <f t="shared" si="20"/>
        <v>3437101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44.862499999999997</v>
      </c>
      <c r="U42" s="60">
        <f>IF((+$E37+$E40) =0,0,(Q42   /(+$E37+$E40) )*100)</f>
        <v>21.481881250000001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123300000</v>
      </c>
      <c r="C54" s="108"/>
      <c r="D54" s="108"/>
      <c r="E54" s="108">
        <f t="shared" si="26"/>
        <v>123300000</v>
      </c>
      <c r="F54" s="109">
        <v>123300000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123300000</v>
      </c>
      <c r="C55" s="111">
        <f>SUM(C44:C54)</f>
        <v>0</v>
      </c>
      <c r="D55" s="111"/>
      <c r="E55" s="111">
        <f t="shared" si="26"/>
        <v>123300000</v>
      </c>
      <c r="F55" s="112">
        <f t="shared" ref="F55:O55" si="33">SUM(F44:F54)</f>
        <v>123300000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143931000</v>
      </c>
      <c r="C69" s="120">
        <f>SUM(C9:C16,C19:C25,C28:C31,C34,C37:C41,C44:C54,C57:C60,C63:C67)</f>
        <v>0</v>
      </c>
      <c r="D69" s="120"/>
      <c r="E69" s="120">
        <f t="shared" si="35"/>
        <v>143931000</v>
      </c>
      <c r="F69" s="121">
        <f t="shared" ref="F69:O69" si="43">SUM(F9:F16,F19:F25,F28:F31,F34,F37:F41,F44:F54,F57:F60,F63:F67)</f>
        <v>143931000</v>
      </c>
      <c r="G69" s="122">
        <f t="shared" si="43"/>
        <v>12022000</v>
      </c>
      <c r="H69" s="121">
        <f t="shared" si="43"/>
        <v>476000</v>
      </c>
      <c r="I69" s="122">
        <f t="shared" si="43"/>
        <v>88430</v>
      </c>
      <c r="J69" s="121">
        <f t="shared" si="43"/>
        <v>8010000</v>
      </c>
      <c r="K69" s="122">
        <f t="shared" si="43"/>
        <v>4266222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8486000</v>
      </c>
      <c r="Q69" s="122">
        <f t="shared" si="37"/>
        <v>4354652</v>
      </c>
      <c r="R69" s="67">
        <f t="shared" si="38"/>
        <v>1582.7731092436975</v>
      </c>
      <c r="S69" s="68">
        <f t="shared" si="39"/>
        <v>4724.4057446567904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41.132276671029032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21.107323930008238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46449000</v>
      </c>
      <c r="C71" s="108"/>
      <c r="D71" s="108"/>
      <c r="E71" s="108">
        <f>$B71      +$C71      +$D71</f>
        <v>46449000</v>
      </c>
      <c r="F71" s="109">
        <v>46449000</v>
      </c>
      <c r="G71" s="110">
        <v>39166000</v>
      </c>
      <c r="H71" s="109">
        <v>12845000</v>
      </c>
      <c r="I71" s="110">
        <v>12845211</v>
      </c>
      <c r="J71" s="109">
        <v>24895000</v>
      </c>
      <c r="K71" s="110">
        <v>18337431</v>
      </c>
      <c r="L71" s="109"/>
      <c r="M71" s="110"/>
      <c r="N71" s="109"/>
      <c r="O71" s="110"/>
      <c r="P71" s="109">
        <f>$H71      +$J71      +$L71      +$N71</f>
        <v>37740000</v>
      </c>
      <c r="Q71" s="110">
        <f>$I71      +$K71      +$M71      +$O71</f>
        <v>31182642</v>
      </c>
      <c r="R71" s="54">
        <f>IF(($H71      =0),0,((($J71      -$H71      )/$H71      )*100))</f>
        <v>93.810821331257301</v>
      </c>
      <c r="S71" s="55">
        <f>IF(($I71      =0),0,((($K71      -$I71      )/$I71      )*100))</f>
        <v>42.756946538285746</v>
      </c>
      <c r="T71" s="54">
        <f>IF(($E71      =0),0,(($P71      /$E71      )*100))</f>
        <v>81.25040366853969</v>
      </c>
      <c r="U71" s="56">
        <f>IF(($E71      =0),0,(($Q71      /$E71      )*100))</f>
        <v>67.133074985467928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46449000</v>
      </c>
      <c r="C73" s="117">
        <f>SUM(C71:C72)</f>
        <v>0</v>
      </c>
      <c r="D73" s="117"/>
      <c r="E73" s="117">
        <f>$B73      +$C73      +$D73</f>
        <v>46449000</v>
      </c>
      <c r="F73" s="118">
        <f t="shared" ref="F73:O73" si="44">SUM(F71:F72)</f>
        <v>46449000</v>
      </c>
      <c r="G73" s="119">
        <f t="shared" si="44"/>
        <v>39166000</v>
      </c>
      <c r="H73" s="118">
        <f t="shared" si="44"/>
        <v>12845000</v>
      </c>
      <c r="I73" s="119">
        <f t="shared" si="44"/>
        <v>12845211</v>
      </c>
      <c r="J73" s="118">
        <f t="shared" si="44"/>
        <v>24895000</v>
      </c>
      <c r="K73" s="119">
        <f t="shared" si="44"/>
        <v>18337431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37740000</v>
      </c>
      <c r="Q73" s="119">
        <f>$I73      +$K73      +$M73      +$O73</f>
        <v>31182642</v>
      </c>
      <c r="R73" s="63">
        <f>IF(($H73      =0),0,((($J73      -$H73      )/$H73      )*100))</f>
        <v>93.810821331257301</v>
      </c>
      <c r="S73" s="64">
        <f>IF(($I73      =0),0,((($K73      -$I73      )/$I73      )*100))</f>
        <v>42.756946538285746</v>
      </c>
      <c r="T73" s="63">
        <f>IF(($E71      =0),0,(($P71      /$E71      )*100))</f>
        <v>81.25040366853969</v>
      </c>
      <c r="U73" s="65">
        <f>IF($E71   =0,0,($Q71   /$E71 )*100)</f>
        <v>67.133074985467928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46449000</v>
      </c>
      <c r="C74" s="120">
        <f>SUM(C71:C72)</f>
        <v>0</v>
      </c>
      <c r="D74" s="120"/>
      <c r="E74" s="120">
        <f>$B74      +$C74      +$D74</f>
        <v>46449000</v>
      </c>
      <c r="F74" s="121">
        <f t="shared" ref="F74:O74" si="45">SUM(F71:F72)</f>
        <v>46449000</v>
      </c>
      <c r="G74" s="122">
        <f t="shared" si="45"/>
        <v>39166000</v>
      </c>
      <c r="H74" s="121">
        <f t="shared" si="45"/>
        <v>12845000</v>
      </c>
      <c r="I74" s="122">
        <f t="shared" si="45"/>
        <v>12845211</v>
      </c>
      <c r="J74" s="121">
        <f t="shared" si="45"/>
        <v>24895000</v>
      </c>
      <c r="K74" s="122">
        <f t="shared" si="45"/>
        <v>18337431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37740000</v>
      </c>
      <c r="Q74" s="122">
        <f>$I74      +$K74      +$M74      +$O74</f>
        <v>31182642</v>
      </c>
      <c r="R74" s="67">
        <f>IF(($H74      =0),0,((($J74      -$H74      )/$H74      )*100))</f>
        <v>93.810821331257301</v>
      </c>
      <c r="S74" s="68">
        <f>IF(($I74      =0),0,((($K74      -$I74      )/$I74      )*100))</f>
        <v>42.756946538285746</v>
      </c>
      <c r="T74" s="67">
        <f>IF(($E71      =0),0,(($P71      /$E71      )*100))</f>
        <v>81.25040366853969</v>
      </c>
      <c r="U74" s="71">
        <f>IF($E71   =0,0,($Q71   /$E71 )*100)</f>
        <v>67.133074985467928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190380000</v>
      </c>
      <c r="C75" s="120">
        <f>SUM(C9:C16,C19:C25,C28:C31,C34,C37:C41,C44:C54,C57:C60,C63:C67,C71:C72)</f>
        <v>0</v>
      </c>
      <c r="D75" s="120"/>
      <c r="E75" s="120">
        <f>$B75      +$C75      +$D75</f>
        <v>190380000</v>
      </c>
      <c r="F75" s="121">
        <f t="shared" ref="F75:O75" si="46">SUM(F9:F16,F19:F25,F28:F31,F34,F37:F41,F44:F54,F57:F60,F63:F67,F71:F72)</f>
        <v>190380000</v>
      </c>
      <c r="G75" s="122">
        <f t="shared" si="46"/>
        <v>51188000</v>
      </c>
      <c r="H75" s="121">
        <f t="shared" si="46"/>
        <v>13321000</v>
      </c>
      <c r="I75" s="122">
        <f t="shared" si="46"/>
        <v>12933641</v>
      </c>
      <c r="J75" s="121">
        <f t="shared" si="46"/>
        <v>32905000</v>
      </c>
      <c r="K75" s="122">
        <f t="shared" si="46"/>
        <v>22603653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46226000</v>
      </c>
      <c r="Q75" s="122">
        <f>$I75      +$K75      +$M75      +$O75</f>
        <v>35537294</v>
      </c>
      <c r="R75" s="67">
        <f>IF(($H75      =0),0,((($J75      -$H75      )/$H75      )*100))</f>
        <v>147.01598979055626</v>
      </c>
      <c r="S75" s="68">
        <f>IF(($I75      =0),0,((($K75      -$I75      )/$I75      )*100))</f>
        <v>74.766355429225229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68.911747167561117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52.977480620155035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142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143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144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145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146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147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148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149</v>
      </c>
    </row>
    <row r="118" spans="1:23" x14ac:dyDescent="0.25">
      <c r="A118" s="35" t="s">
        <v>150</v>
      </c>
    </row>
    <row r="119" spans="1:23" ht="13" x14ac:dyDescent="0.3">
      <c r="A119" s="35" t="s">
        <v>151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152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153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154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+Cwl8D8Qgzf142K2iZCMeTMD2WzVubUi+GQWkm/BHyPMmNTE6EjuWVk0rsDAI3aIsUkKg3l0Xtn8uBvfuRMxtg==" saltValue="lXkYtT8G20VxFvV5zD3Xs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1100000</v>
      </c>
      <c r="C10" s="108"/>
      <c r="D10" s="108"/>
      <c r="E10" s="108">
        <f t="shared" ref="E10:E17" si="0">$B10      +$C10      +$D10</f>
        <v>1100000</v>
      </c>
      <c r="F10" s="109">
        <v>1100000</v>
      </c>
      <c r="G10" s="110">
        <v>1100000</v>
      </c>
      <c r="H10" s="109">
        <v>324000</v>
      </c>
      <c r="I10" s="110">
        <v>324434</v>
      </c>
      <c r="J10" s="109">
        <v>84000</v>
      </c>
      <c r="K10" s="110">
        <v>164081</v>
      </c>
      <c r="L10" s="109"/>
      <c r="M10" s="110"/>
      <c r="N10" s="109"/>
      <c r="O10" s="110"/>
      <c r="P10" s="109">
        <f t="shared" ref="P10:P17" si="1">$H10      +$J10      +$L10      +$N10</f>
        <v>408000</v>
      </c>
      <c r="Q10" s="110">
        <f t="shared" ref="Q10:Q17" si="2">$I10      +$K10      +$M10      +$O10</f>
        <v>488515</v>
      </c>
      <c r="R10" s="54">
        <f t="shared" ref="R10:R17" si="3">IF(($H10      =0),0,((($J10      -$H10      )/$H10      )*100))</f>
        <v>-74.074074074074076</v>
      </c>
      <c r="S10" s="55">
        <f t="shared" ref="S10:S17" si="4">IF(($I10      =0),0,((($K10      -$I10      )/$I10      )*100))</f>
        <v>-49.425460956619837</v>
      </c>
      <c r="T10" s="54">
        <f t="shared" ref="T10:T16" si="5">IF(($E10      =0),0,(($P10      /$E10      )*100))</f>
        <v>37.090909090909093</v>
      </c>
      <c r="U10" s="56">
        <f t="shared" ref="U10:U16" si="6">IF(($E10      =0),0,(($Q10      /$E10      )*100))</f>
        <v>44.410454545454549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1100000</v>
      </c>
      <c r="C17" s="111">
        <f>SUM(C9:C16)</f>
        <v>0</v>
      </c>
      <c r="D17" s="111"/>
      <c r="E17" s="111">
        <f t="shared" si="0"/>
        <v>1100000</v>
      </c>
      <c r="F17" s="112">
        <f t="shared" ref="F17:O17" si="7">SUM(F9:F16)</f>
        <v>1100000</v>
      </c>
      <c r="G17" s="113">
        <f t="shared" si="7"/>
        <v>1100000</v>
      </c>
      <c r="H17" s="112">
        <f t="shared" si="7"/>
        <v>324000</v>
      </c>
      <c r="I17" s="113">
        <f t="shared" si="7"/>
        <v>324434</v>
      </c>
      <c r="J17" s="112">
        <f t="shared" si="7"/>
        <v>84000</v>
      </c>
      <c r="K17" s="113">
        <f t="shared" si="7"/>
        <v>164081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408000</v>
      </c>
      <c r="Q17" s="113">
        <f t="shared" si="2"/>
        <v>488515</v>
      </c>
      <c r="R17" s="58">
        <f t="shared" si="3"/>
        <v>-74.074074074074076</v>
      </c>
      <c r="S17" s="59">
        <f t="shared" si="4"/>
        <v>-49.425460956619837</v>
      </c>
      <c r="T17" s="58">
        <f>IF((SUM($E9:$E14))=0,0,(P17/(SUM($E9:$E14))*100))</f>
        <v>37.090909090909093</v>
      </c>
      <c r="U17" s="60">
        <f>IF((SUM($E9:$E14))=0,0,(Q17/(SUM($E9:$E14))*100))</f>
        <v>44.410454545454549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2500000</v>
      </c>
      <c r="C31" s="108"/>
      <c r="D31" s="108"/>
      <c r="E31" s="108">
        <f>$B31      +$C31      +$D31</f>
        <v>2500000</v>
      </c>
      <c r="F31" s="109">
        <v>2500000</v>
      </c>
      <c r="G31" s="110">
        <v>1750000</v>
      </c>
      <c r="H31" s="109">
        <v>629000</v>
      </c>
      <c r="I31" s="110"/>
      <c r="J31" s="109">
        <v>864000</v>
      </c>
      <c r="K31" s="110">
        <v>1426531</v>
      </c>
      <c r="L31" s="109"/>
      <c r="M31" s="110"/>
      <c r="N31" s="109"/>
      <c r="O31" s="110"/>
      <c r="P31" s="109">
        <f>$H31      +$J31      +$L31      +$N31</f>
        <v>1493000</v>
      </c>
      <c r="Q31" s="110">
        <f>$I31      +$K31      +$M31      +$O31</f>
        <v>1426531</v>
      </c>
      <c r="R31" s="54">
        <f>IF(($H31      =0),0,((($J31      -$H31      )/$H31      )*100))</f>
        <v>37.360890302066771</v>
      </c>
      <c r="S31" s="55">
        <f>IF(($I31      =0),0,((($K31      -$I31      )/$I31      )*100))</f>
        <v>0</v>
      </c>
      <c r="T31" s="54">
        <f>IF(($E31      =0),0,(($P31      /$E31      )*100))</f>
        <v>59.72</v>
      </c>
      <c r="U31" s="56">
        <f>IF(($E31      =0),0,(($Q31      /$E31      )*100))</f>
        <v>57.061240000000005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2500000</v>
      </c>
      <c r="C32" s="111">
        <f>SUM(C28:C31)</f>
        <v>0</v>
      </c>
      <c r="D32" s="111"/>
      <c r="E32" s="111">
        <f>$B32      +$C32      +$D32</f>
        <v>2500000</v>
      </c>
      <c r="F32" s="112">
        <f t="shared" ref="F32:O32" si="16">SUM(F28:F31)</f>
        <v>2500000</v>
      </c>
      <c r="G32" s="113">
        <f t="shared" si="16"/>
        <v>1750000</v>
      </c>
      <c r="H32" s="112">
        <f t="shared" si="16"/>
        <v>629000</v>
      </c>
      <c r="I32" s="113">
        <f t="shared" si="16"/>
        <v>0</v>
      </c>
      <c r="J32" s="112">
        <f t="shared" si="16"/>
        <v>864000</v>
      </c>
      <c r="K32" s="113">
        <f t="shared" si="16"/>
        <v>1426531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1493000</v>
      </c>
      <c r="Q32" s="113">
        <f>$I32      +$K32      +$M32      +$O32</f>
        <v>1426531</v>
      </c>
      <c r="R32" s="58">
        <f>IF(($H32      =0),0,((($J32      -$H32      )/$H32      )*100))</f>
        <v>37.360890302066771</v>
      </c>
      <c r="S32" s="59">
        <f>IF(($I32      =0),0,((($K32      -$I32      )/$I32      )*100))</f>
        <v>0</v>
      </c>
      <c r="T32" s="58">
        <f>IF($E32   =0,0,($P32   /$E32   )*100)</f>
        <v>59.72</v>
      </c>
      <c r="U32" s="60">
        <f>IF($E32   =0,0,($Q32   /$E32   )*100)</f>
        <v>57.061240000000005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/>
      <c r="C34" s="108"/>
      <c r="D34" s="108"/>
      <c r="E34" s="108">
        <f>$B34      +$C34      +$D34</f>
        <v>0</v>
      </c>
      <c r="F34" s="109">
        <v>0</v>
      </c>
      <c r="G34" s="110">
        <v>0</v>
      </c>
      <c r="H34" s="109"/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0</v>
      </c>
      <c r="Q34" s="110">
        <f>$I34      +$K34      +$M34      +$O34</f>
        <v>0</v>
      </c>
      <c r="R34" s="54">
        <f>IF(($H34      =0),0,((($J34      -$H34      )/$H34      )*100))</f>
        <v>0</v>
      </c>
      <c r="S34" s="55">
        <f>IF(($I34      =0),0,((($K34      -$I34      )/$I34      )*100))</f>
        <v>0</v>
      </c>
      <c r="T34" s="54">
        <f>IF(($E34      =0),0,(($P34      /$E34      )*100))</f>
        <v>0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0</v>
      </c>
      <c r="C35" s="111">
        <f>C34</f>
        <v>0</v>
      </c>
      <c r="D35" s="111"/>
      <c r="E35" s="111">
        <f>$B35      +$C35      +$D35</f>
        <v>0</v>
      </c>
      <c r="F35" s="112">
        <f t="shared" ref="F35:O35" si="17">F34</f>
        <v>0</v>
      </c>
      <c r="G35" s="113">
        <f t="shared" si="17"/>
        <v>0</v>
      </c>
      <c r="H35" s="112">
        <f t="shared" si="17"/>
        <v>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0</v>
      </c>
      <c r="Q35" s="113">
        <f>$I35      +$K35      +$M35      +$O35</f>
        <v>0</v>
      </c>
      <c r="R35" s="58">
        <f>IF(($H35      =0),0,((($J35      -$H35      )/$H35      )*100))</f>
        <v>0</v>
      </c>
      <c r="S35" s="59">
        <f>IF(($I35      =0),0,((($K35      -$I35      )/$I35      )*100))</f>
        <v>0</v>
      </c>
      <c r="T35" s="58">
        <f>IF($E35   =0,0,($P35   /$E35   )*100)</f>
        <v>0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3600000</v>
      </c>
      <c r="C69" s="120">
        <f>SUM(C9:C16,C19:C25,C28:C31,C34,C37:C41,C44:C54,C57:C60,C63:C67)</f>
        <v>0</v>
      </c>
      <c r="D69" s="120"/>
      <c r="E69" s="120">
        <f t="shared" si="35"/>
        <v>3600000</v>
      </c>
      <c r="F69" s="121">
        <f t="shared" ref="F69:O69" si="43">SUM(F9:F16,F19:F25,F28:F31,F34,F37:F41,F44:F54,F57:F60,F63:F67)</f>
        <v>3600000</v>
      </c>
      <c r="G69" s="122">
        <f t="shared" si="43"/>
        <v>2850000</v>
      </c>
      <c r="H69" s="121">
        <f t="shared" si="43"/>
        <v>953000</v>
      </c>
      <c r="I69" s="122">
        <f t="shared" si="43"/>
        <v>324434</v>
      </c>
      <c r="J69" s="121">
        <f t="shared" si="43"/>
        <v>948000</v>
      </c>
      <c r="K69" s="122">
        <f t="shared" si="43"/>
        <v>1590612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1901000</v>
      </c>
      <c r="Q69" s="122">
        <f t="shared" si="37"/>
        <v>1915046</v>
      </c>
      <c r="R69" s="67">
        <f t="shared" si="38"/>
        <v>-0.52465897166841546</v>
      </c>
      <c r="S69" s="68">
        <f t="shared" si="39"/>
        <v>390.27290604560557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52.80555555555555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53.195722222222216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=0),0,((($J71      -$H71      )/$H71      )*100))</f>
        <v>0</v>
      </c>
      <c r="S71" s="55">
        <f>IF(($I71      =0),0,((($K71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=0),0,((($J73      -$H73      )/$H73      )*100))</f>
        <v>0</v>
      </c>
      <c r="S73" s="64">
        <f>IF(($I73      =0),0,((($K73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=0),0,((($J74      -$H74      )/$H74      )*100))</f>
        <v>0</v>
      </c>
      <c r="S74" s="68">
        <f>IF(($I74      =0),0,((($K74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3600000</v>
      </c>
      <c r="C75" s="120">
        <f>SUM(C9:C16,C19:C25,C28:C31,C34,C37:C41,C44:C54,C57:C60,C63:C67,C71:C72)</f>
        <v>0</v>
      </c>
      <c r="D75" s="120"/>
      <c r="E75" s="120">
        <f>$B75      +$C75      +$D75</f>
        <v>3600000</v>
      </c>
      <c r="F75" s="121">
        <f t="shared" ref="F75:O75" si="46">SUM(F9:F16,F19:F25,F28:F31,F34,F37:F41,F44:F54,F57:F60,F63:F67,F71:F72)</f>
        <v>3600000</v>
      </c>
      <c r="G75" s="122">
        <f t="shared" si="46"/>
        <v>2850000</v>
      </c>
      <c r="H75" s="121">
        <f t="shared" si="46"/>
        <v>953000</v>
      </c>
      <c r="I75" s="122">
        <f t="shared" si="46"/>
        <v>324434</v>
      </c>
      <c r="J75" s="121">
        <f t="shared" si="46"/>
        <v>948000</v>
      </c>
      <c r="K75" s="122">
        <f t="shared" si="46"/>
        <v>1590612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1901000</v>
      </c>
      <c r="Q75" s="122">
        <f>$I75      +$K75      +$M75      +$O75</f>
        <v>1915046</v>
      </c>
      <c r="R75" s="67">
        <f>IF(($H75      =0),0,((($J75      -$H75      )/$H75      )*100))</f>
        <v>-0.52465897166841546</v>
      </c>
      <c r="S75" s="68">
        <f>IF(($I75      =0),0,((($K75      -$I75      )/$I75      )*100))</f>
        <v>390.27290604560557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52.80555555555555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53.195722222222216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142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143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144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145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146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147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148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149</v>
      </c>
    </row>
    <row r="118" spans="1:23" x14ac:dyDescent="0.25">
      <c r="A118" s="35" t="s">
        <v>150</v>
      </c>
    </row>
    <row r="119" spans="1:23" ht="13" x14ac:dyDescent="0.3">
      <c r="A119" s="35" t="s">
        <v>151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152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153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154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l5MjOD6YE/580WAnLnsbyx9jwzCC4UZfbm5J3iYW9LkvwDK2Er5j/GA/wUHA1Wcf+tgA6g0I5hCow3Jdm1ooFQ==" saltValue="A7bAQhhGS4Gup8FapkxFL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136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270000</v>
      </c>
      <c r="I10" s="110">
        <v>225191</v>
      </c>
      <c r="J10" s="109">
        <v>363000</v>
      </c>
      <c r="K10" s="110"/>
      <c r="L10" s="109"/>
      <c r="M10" s="110"/>
      <c r="N10" s="109"/>
      <c r="O10" s="110"/>
      <c r="P10" s="109">
        <f t="shared" ref="P10:P17" si="1">$H10      +$J10      +$L10      +$N10</f>
        <v>633000</v>
      </c>
      <c r="Q10" s="110">
        <f t="shared" ref="Q10:Q17" si="2">$I10      +$K10      +$M10      +$O10</f>
        <v>225191</v>
      </c>
      <c r="R10" s="54">
        <f t="shared" ref="R10:R17" si="3">IF(($H10      =0),0,((($J10      -$H10      )/$H10      )*100))</f>
        <v>34.444444444444443</v>
      </c>
      <c r="S10" s="55">
        <f t="shared" ref="S10:S17" si="4">IF(($I10      =0),0,((($K10      -$I10      )/$I10      )*100))</f>
        <v>-100</v>
      </c>
      <c r="T10" s="54">
        <f t="shared" ref="T10:T16" si="5">IF(($E10      =0),0,(($P10      /$E10      )*100))</f>
        <v>21.099999999999998</v>
      </c>
      <c r="U10" s="56">
        <f t="shared" ref="U10:U16" si="6">IF(($E10      =0),0,(($Q10      /$E10      )*100))</f>
        <v>7.5063666666666666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270000</v>
      </c>
      <c r="I17" s="113">
        <f t="shared" si="7"/>
        <v>225191</v>
      </c>
      <c r="J17" s="112">
        <f t="shared" si="7"/>
        <v>363000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633000</v>
      </c>
      <c r="Q17" s="113">
        <f t="shared" si="2"/>
        <v>225191</v>
      </c>
      <c r="R17" s="58">
        <f t="shared" si="3"/>
        <v>34.444444444444443</v>
      </c>
      <c r="S17" s="59">
        <f t="shared" si="4"/>
        <v>-100</v>
      </c>
      <c r="T17" s="58">
        <f>IF((SUM($E9:$E14))=0,0,(P17/(SUM($E9:$E14))*100))</f>
        <v>21.099999999999998</v>
      </c>
      <c r="U17" s="60">
        <f>IF((SUM($E9:$E14))=0,0,(Q17/(SUM($E9:$E14))*100))</f>
        <v>7.5063666666666666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>
        <v>6500000</v>
      </c>
      <c r="D22" s="108"/>
      <c r="E22" s="108">
        <f t="shared" si="8"/>
        <v>6500000</v>
      </c>
      <c r="F22" s="109">
        <v>6500000</v>
      </c>
      <c r="G22" s="110">
        <v>6500000</v>
      </c>
      <c r="H22" s="109"/>
      <c r="I22" s="110"/>
      <c r="J22" s="109">
        <v>367000</v>
      </c>
      <c r="K22" s="110"/>
      <c r="L22" s="109"/>
      <c r="M22" s="110"/>
      <c r="N22" s="109"/>
      <c r="O22" s="110"/>
      <c r="P22" s="109">
        <f t="shared" si="9"/>
        <v>367000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5.6461538461538456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6500000</v>
      </c>
      <c r="D26" s="111"/>
      <c r="E26" s="111">
        <f t="shared" si="8"/>
        <v>6500000</v>
      </c>
      <c r="F26" s="112">
        <f t="shared" ref="F26:O26" si="15">SUM(F19:F25)</f>
        <v>6500000</v>
      </c>
      <c r="G26" s="113">
        <f t="shared" si="15"/>
        <v>6500000</v>
      </c>
      <c r="H26" s="112">
        <f t="shared" si="15"/>
        <v>0</v>
      </c>
      <c r="I26" s="113">
        <f t="shared" si="15"/>
        <v>0</v>
      </c>
      <c r="J26" s="112">
        <f t="shared" si="15"/>
        <v>367000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367000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5.6461538461538456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1629000</v>
      </c>
      <c r="C34" s="108"/>
      <c r="D34" s="108"/>
      <c r="E34" s="108">
        <f>$B34      +$C34      +$D34</f>
        <v>1629000</v>
      </c>
      <c r="F34" s="109">
        <v>1629000</v>
      </c>
      <c r="G34" s="110">
        <v>1140000</v>
      </c>
      <c r="H34" s="109">
        <v>177000</v>
      </c>
      <c r="I34" s="110">
        <v>178669</v>
      </c>
      <c r="J34" s="109">
        <v>376000</v>
      </c>
      <c r="K34" s="110"/>
      <c r="L34" s="109"/>
      <c r="M34" s="110"/>
      <c r="N34" s="109"/>
      <c r="O34" s="110"/>
      <c r="P34" s="109">
        <f>$H34      +$J34      +$L34      +$N34</f>
        <v>553000</v>
      </c>
      <c r="Q34" s="110">
        <f>$I34      +$K34      +$M34      +$O34</f>
        <v>178669</v>
      </c>
      <c r="R34" s="54">
        <f>IF(($H34      =0),0,((($J34      -$H34      )/$H34      )*100))</f>
        <v>112.42937853107344</v>
      </c>
      <c r="S34" s="55">
        <f>IF(($I34      =0),0,((($K34      -$I34      )/$I34      )*100))</f>
        <v>-100</v>
      </c>
      <c r="T34" s="54">
        <f>IF(($E34      =0),0,(($P34      /$E34      )*100))</f>
        <v>33.947206875383671</v>
      </c>
      <c r="U34" s="56">
        <f>IF(($E34      =0),0,(($Q34      /$E34      )*100))</f>
        <v>10.968017188459177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1629000</v>
      </c>
      <c r="C35" s="111">
        <f>C34</f>
        <v>0</v>
      </c>
      <c r="D35" s="111"/>
      <c r="E35" s="111">
        <f>$B35      +$C35      +$D35</f>
        <v>1629000</v>
      </c>
      <c r="F35" s="112">
        <f t="shared" ref="F35:O35" si="17">F34</f>
        <v>1629000</v>
      </c>
      <c r="G35" s="113">
        <f t="shared" si="17"/>
        <v>1140000</v>
      </c>
      <c r="H35" s="112">
        <f t="shared" si="17"/>
        <v>177000</v>
      </c>
      <c r="I35" s="113">
        <f t="shared" si="17"/>
        <v>178669</v>
      </c>
      <c r="J35" s="112">
        <f t="shared" si="17"/>
        <v>376000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553000</v>
      </c>
      <c r="Q35" s="113">
        <f>$I35      +$K35      +$M35      +$O35</f>
        <v>178669</v>
      </c>
      <c r="R35" s="58">
        <f>IF(($H35      =0),0,((($J35      -$H35      )/$H35      )*100))</f>
        <v>112.42937853107344</v>
      </c>
      <c r="S35" s="59">
        <f>IF(($I35      =0),0,((($K35      -$I35      )/$I35      )*100))</f>
        <v>-100</v>
      </c>
      <c r="T35" s="58">
        <f>IF($E35   =0,0,($P35   /$E35   )*100)</f>
        <v>33.947206875383671</v>
      </c>
      <c r="U35" s="60">
        <f>IF($E35   =0,0,($Q35   /$E35   )*100)</f>
        <v>10.968017188459177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6425000</v>
      </c>
      <c r="C37" s="108"/>
      <c r="D37" s="108"/>
      <c r="E37" s="108">
        <f t="shared" ref="E37:E42" si="18">$B37      +$C37      +$D37</f>
        <v>6425000</v>
      </c>
      <c r="F37" s="109">
        <v>6425000</v>
      </c>
      <c r="G37" s="110">
        <v>4176000</v>
      </c>
      <c r="H37" s="109"/>
      <c r="I37" s="110">
        <v>666966</v>
      </c>
      <c r="J37" s="109">
        <v>3946000</v>
      </c>
      <c r="K37" s="110"/>
      <c r="L37" s="109"/>
      <c r="M37" s="110"/>
      <c r="N37" s="109"/>
      <c r="O37" s="110"/>
      <c r="P37" s="109">
        <f t="shared" ref="P37:P42" si="19">$H37      +$J37      +$L37      +$N37</f>
        <v>3946000</v>
      </c>
      <c r="Q37" s="110">
        <f t="shared" ref="Q37:Q42" si="20">$I37      +$K37      +$M37      +$O37</f>
        <v>666966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-100</v>
      </c>
      <c r="T37" s="54">
        <f t="shared" ref="T37:T41" si="23">IF(($E37      =0),0,(($P37      /$E37      )*100))</f>
        <v>61.416342412451364</v>
      </c>
      <c r="U37" s="56">
        <f t="shared" ref="U37:U41" si="24">IF(($E37      =0),0,(($Q37      /$E37      )*100))</f>
        <v>10.380793774319066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7280000</v>
      </c>
      <c r="C38" s="108"/>
      <c r="D38" s="108"/>
      <c r="E38" s="108">
        <f t="shared" si="18"/>
        <v>7280000</v>
      </c>
      <c r="F38" s="109">
        <v>6619000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13705000</v>
      </c>
      <c r="C42" s="111">
        <f>SUM(C37:C41)</f>
        <v>0</v>
      </c>
      <c r="D42" s="111"/>
      <c r="E42" s="111">
        <f t="shared" si="18"/>
        <v>13705000</v>
      </c>
      <c r="F42" s="112">
        <f t="shared" ref="F42:O42" si="25">SUM(F37:F41)</f>
        <v>13044000</v>
      </c>
      <c r="G42" s="113">
        <f t="shared" si="25"/>
        <v>4176000</v>
      </c>
      <c r="H42" s="112">
        <f t="shared" si="25"/>
        <v>0</v>
      </c>
      <c r="I42" s="113">
        <f t="shared" si="25"/>
        <v>666966</v>
      </c>
      <c r="J42" s="112">
        <f t="shared" si="25"/>
        <v>3946000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3946000</v>
      </c>
      <c r="Q42" s="113">
        <f t="shared" si="20"/>
        <v>666966</v>
      </c>
      <c r="R42" s="58">
        <f t="shared" si="21"/>
        <v>0</v>
      </c>
      <c r="S42" s="59">
        <f t="shared" si="22"/>
        <v>-100</v>
      </c>
      <c r="T42" s="58">
        <f>IF((+$E37+$E40) =0,0,(P42   /(+$E37+$E40) )*100)</f>
        <v>61.416342412451364</v>
      </c>
      <c r="U42" s="60">
        <f>IF((+$E37+$E40) =0,0,(Q42   /(+$E37+$E40) )*100)</f>
        <v>10.380793774319066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18334000</v>
      </c>
      <c r="C69" s="120">
        <f>SUM(C9:C16,C19:C25,C28:C31,C34,C37:C41,C44:C54,C57:C60,C63:C67)</f>
        <v>6500000</v>
      </c>
      <c r="D69" s="120"/>
      <c r="E69" s="120">
        <f t="shared" si="35"/>
        <v>24834000</v>
      </c>
      <c r="F69" s="121">
        <f t="shared" ref="F69:O69" si="43">SUM(F9:F16,F19:F25,F28:F31,F34,F37:F41,F44:F54,F57:F60,F63:F67)</f>
        <v>24173000</v>
      </c>
      <c r="G69" s="122">
        <f t="shared" si="43"/>
        <v>14816000</v>
      </c>
      <c r="H69" s="121">
        <f t="shared" si="43"/>
        <v>447000</v>
      </c>
      <c r="I69" s="122">
        <f t="shared" si="43"/>
        <v>1070826</v>
      </c>
      <c r="J69" s="121">
        <f t="shared" si="43"/>
        <v>5052000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5499000</v>
      </c>
      <c r="Q69" s="122">
        <f t="shared" si="37"/>
        <v>1070826</v>
      </c>
      <c r="R69" s="67">
        <f t="shared" si="38"/>
        <v>1030.2013422818793</v>
      </c>
      <c r="S69" s="68">
        <f t="shared" si="39"/>
        <v>-100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31.326193460180018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6.1001822946337017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40786000</v>
      </c>
      <c r="C71" s="108"/>
      <c r="D71" s="108"/>
      <c r="E71" s="108">
        <f>$B71      +$C71      +$D71</f>
        <v>40786000</v>
      </c>
      <c r="F71" s="109">
        <v>40786000</v>
      </c>
      <c r="G71" s="110">
        <v>35879000</v>
      </c>
      <c r="H71" s="109">
        <v>16416000</v>
      </c>
      <c r="I71" s="110">
        <v>16415289</v>
      </c>
      <c r="J71" s="109">
        <v>19174000</v>
      </c>
      <c r="K71" s="110"/>
      <c r="L71" s="109"/>
      <c r="M71" s="110"/>
      <c r="N71" s="109"/>
      <c r="O71" s="110"/>
      <c r="P71" s="109">
        <f>$H71      +$J71      +$L71      +$N71</f>
        <v>35590000</v>
      </c>
      <c r="Q71" s="110">
        <f>$I71      +$K71      +$M71      +$O71</f>
        <v>16415289</v>
      </c>
      <c r="R71" s="54">
        <f>IF(($H71      =0),0,((($J71      -$H71      )/$H71      )*100))</f>
        <v>16.800682261208578</v>
      </c>
      <c r="S71" s="55">
        <f>IF(($I71      =0),0,((($K71      -$I71      )/$I71      )*100))</f>
        <v>-100</v>
      </c>
      <c r="T71" s="54">
        <f>IF(($E71      =0),0,(($P71      /$E71      )*100))</f>
        <v>87.260334428480363</v>
      </c>
      <c r="U71" s="56">
        <f>IF(($E71      =0),0,(($Q71      /$E71      )*100))</f>
        <v>40.247361839847009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40786000</v>
      </c>
      <c r="C73" s="117">
        <f>SUM(C71:C72)</f>
        <v>0</v>
      </c>
      <c r="D73" s="117"/>
      <c r="E73" s="117">
        <f>$B73      +$C73      +$D73</f>
        <v>40786000</v>
      </c>
      <c r="F73" s="118">
        <f t="shared" ref="F73:O73" si="44">SUM(F71:F72)</f>
        <v>40786000</v>
      </c>
      <c r="G73" s="119">
        <f t="shared" si="44"/>
        <v>35879000</v>
      </c>
      <c r="H73" s="118">
        <f t="shared" si="44"/>
        <v>16416000</v>
      </c>
      <c r="I73" s="119">
        <f t="shared" si="44"/>
        <v>16415289</v>
      </c>
      <c r="J73" s="118">
        <f t="shared" si="44"/>
        <v>19174000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35590000</v>
      </c>
      <c r="Q73" s="119">
        <f>$I73      +$K73      +$M73      +$O73</f>
        <v>16415289</v>
      </c>
      <c r="R73" s="63">
        <f>IF(($H73      =0),0,((($J73      -$H73      )/$H73      )*100))</f>
        <v>16.800682261208578</v>
      </c>
      <c r="S73" s="64">
        <f>IF(($I73      =0),0,((($K73      -$I73      )/$I73      )*100))</f>
        <v>-100</v>
      </c>
      <c r="T73" s="63">
        <f>IF(($E71      =0),0,(($P71      /$E71      )*100))</f>
        <v>87.260334428480363</v>
      </c>
      <c r="U73" s="65">
        <f>IF($E71   =0,0,($Q71   /$E71 )*100)</f>
        <v>40.247361839847009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40786000</v>
      </c>
      <c r="C74" s="120">
        <f>SUM(C71:C72)</f>
        <v>0</v>
      </c>
      <c r="D74" s="120"/>
      <c r="E74" s="120">
        <f>$B74      +$C74      +$D74</f>
        <v>40786000</v>
      </c>
      <c r="F74" s="121">
        <f t="shared" ref="F74:O74" si="45">SUM(F71:F72)</f>
        <v>40786000</v>
      </c>
      <c r="G74" s="122">
        <f t="shared" si="45"/>
        <v>35879000</v>
      </c>
      <c r="H74" s="121">
        <f t="shared" si="45"/>
        <v>16416000</v>
      </c>
      <c r="I74" s="122">
        <f t="shared" si="45"/>
        <v>16415289</v>
      </c>
      <c r="J74" s="121">
        <f t="shared" si="45"/>
        <v>19174000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35590000</v>
      </c>
      <c r="Q74" s="122">
        <f>$I74      +$K74      +$M74      +$O74</f>
        <v>16415289</v>
      </c>
      <c r="R74" s="67">
        <f>IF(($H74      =0),0,((($J74      -$H74      )/$H74      )*100))</f>
        <v>16.800682261208578</v>
      </c>
      <c r="S74" s="68">
        <f>IF(($I74      =0),0,((($K74      -$I74      )/$I74      )*100))</f>
        <v>-100</v>
      </c>
      <c r="T74" s="67">
        <f>IF(($E71      =0),0,(($P71      /$E71      )*100))</f>
        <v>87.260334428480363</v>
      </c>
      <c r="U74" s="71">
        <f>IF($E71   =0,0,($Q71   /$E71 )*100)</f>
        <v>40.247361839847009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59120000</v>
      </c>
      <c r="C75" s="120">
        <f>SUM(C9:C16,C19:C25,C28:C31,C34,C37:C41,C44:C54,C57:C60,C63:C67,C71:C72)</f>
        <v>6500000</v>
      </c>
      <c r="D75" s="120"/>
      <c r="E75" s="120">
        <f>$B75      +$C75      +$D75</f>
        <v>65620000</v>
      </c>
      <c r="F75" s="121">
        <f t="shared" ref="F75:O75" si="46">SUM(F9:F16,F19:F25,F28:F31,F34,F37:F41,F44:F54,F57:F60,F63:F67,F71:F72)</f>
        <v>64959000</v>
      </c>
      <c r="G75" s="122">
        <f t="shared" si="46"/>
        <v>50695000</v>
      </c>
      <c r="H75" s="121">
        <f t="shared" si="46"/>
        <v>16863000</v>
      </c>
      <c r="I75" s="122">
        <f t="shared" si="46"/>
        <v>17486115</v>
      </c>
      <c r="J75" s="121">
        <f t="shared" si="46"/>
        <v>24226000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41089000</v>
      </c>
      <c r="Q75" s="122">
        <f>$I75      +$K75      +$M75      +$O75</f>
        <v>17486115</v>
      </c>
      <c r="R75" s="67">
        <f>IF(($H75      =0),0,((($J75      -$H75      )/$H75      )*100))</f>
        <v>43.663642293779283</v>
      </c>
      <c r="S75" s="68">
        <f>IF(($I75      =0),0,((($K75      -$I75      )/$I75      )*100))</f>
        <v>-100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70.43023654439493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29.9727716832362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142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143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144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145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146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147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148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149</v>
      </c>
    </row>
    <row r="118" spans="1:23" x14ac:dyDescent="0.25">
      <c r="A118" s="35" t="s">
        <v>150</v>
      </c>
    </row>
    <row r="119" spans="1:23" ht="13" x14ac:dyDescent="0.3">
      <c r="A119" s="35" t="s">
        <v>151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152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153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154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enlJUcAiuH+/zSWQA9gNiCcptTEGiCatZ3UORSUWjlgE44R9ZQ9UHtapFC9u+NhM81lpwb4gq9G9eA3f/pS2Ig==" saltValue="YLRaynC2wSvSB3/qUMIce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137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2800000</v>
      </c>
      <c r="C10" s="108"/>
      <c r="D10" s="108"/>
      <c r="E10" s="108">
        <f t="shared" ref="E10:E17" si="0">$B10      +$C10      +$D10</f>
        <v>2800000</v>
      </c>
      <c r="F10" s="109">
        <v>2800000</v>
      </c>
      <c r="G10" s="110">
        <v>2800000</v>
      </c>
      <c r="H10" s="109">
        <v>417000</v>
      </c>
      <c r="I10" s="110">
        <v>417554</v>
      </c>
      <c r="J10" s="109">
        <v>1198000</v>
      </c>
      <c r="K10" s="110">
        <v>1384355</v>
      </c>
      <c r="L10" s="109"/>
      <c r="M10" s="110"/>
      <c r="N10" s="109"/>
      <c r="O10" s="110"/>
      <c r="P10" s="109">
        <f t="shared" ref="P10:P17" si="1">$H10      +$J10      +$L10      +$N10</f>
        <v>1615000</v>
      </c>
      <c r="Q10" s="110">
        <f t="shared" ref="Q10:Q17" si="2">$I10      +$K10      +$M10      +$O10</f>
        <v>1801909</v>
      </c>
      <c r="R10" s="54">
        <f t="shared" ref="R10:R17" si="3">IF(($H10      =0),0,((($J10      -$H10      )/$H10      )*100))</f>
        <v>187.29016786570742</v>
      </c>
      <c r="S10" s="55">
        <f t="shared" ref="S10:S17" si="4">IF(($I10      =0),0,((($K10      -$I10      )/$I10      )*100))</f>
        <v>231.53915421717909</v>
      </c>
      <c r="T10" s="54">
        <f t="shared" ref="T10:T16" si="5">IF(($E10      =0),0,(($P10      /$E10      )*100))</f>
        <v>57.678571428571423</v>
      </c>
      <c r="U10" s="56">
        <f t="shared" ref="U10:U16" si="6">IF(($E10      =0),0,(($Q10      /$E10      )*100))</f>
        <v>64.353892857142853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2800000</v>
      </c>
      <c r="C17" s="111">
        <f>SUM(C9:C16)</f>
        <v>0</v>
      </c>
      <c r="D17" s="111"/>
      <c r="E17" s="111">
        <f t="shared" si="0"/>
        <v>2800000</v>
      </c>
      <c r="F17" s="112">
        <f t="shared" ref="F17:O17" si="7">SUM(F9:F16)</f>
        <v>2800000</v>
      </c>
      <c r="G17" s="113">
        <f t="shared" si="7"/>
        <v>2800000</v>
      </c>
      <c r="H17" s="112">
        <f t="shared" si="7"/>
        <v>417000</v>
      </c>
      <c r="I17" s="113">
        <f t="shared" si="7"/>
        <v>417554</v>
      </c>
      <c r="J17" s="112">
        <f t="shared" si="7"/>
        <v>1198000</v>
      </c>
      <c r="K17" s="113">
        <f t="shared" si="7"/>
        <v>1384355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1615000</v>
      </c>
      <c r="Q17" s="113">
        <f t="shared" si="2"/>
        <v>1801909</v>
      </c>
      <c r="R17" s="58">
        <f t="shared" si="3"/>
        <v>187.29016786570742</v>
      </c>
      <c r="S17" s="59">
        <f t="shared" si="4"/>
        <v>231.53915421717909</v>
      </c>
      <c r="T17" s="58">
        <f>IF((SUM($E9:$E14))=0,0,(P17/(SUM($E9:$E14))*100))</f>
        <v>57.678571428571423</v>
      </c>
      <c r="U17" s="60">
        <f>IF((SUM($E9:$E14))=0,0,(Q17/(SUM($E9:$E14))*100))</f>
        <v>64.353892857142853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2862000</v>
      </c>
      <c r="C34" s="108"/>
      <c r="D34" s="108"/>
      <c r="E34" s="108">
        <f>$B34      +$C34      +$D34</f>
        <v>2862000</v>
      </c>
      <c r="F34" s="109">
        <v>2862000</v>
      </c>
      <c r="G34" s="110">
        <v>2004000</v>
      </c>
      <c r="H34" s="109">
        <v>716000</v>
      </c>
      <c r="I34" s="110">
        <v>1033178</v>
      </c>
      <c r="J34" s="109">
        <v>1102000</v>
      </c>
      <c r="K34" s="110">
        <v>1101728</v>
      </c>
      <c r="L34" s="109"/>
      <c r="M34" s="110"/>
      <c r="N34" s="109"/>
      <c r="O34" s="110"/>
      <c r="P34" s="109">
        <f>$H34      +$J34      +$L34      +$N34</f>
        <v>1818000</v>
      </c>
      <c r="Q34" s="110">
        <f>$I34      +$K34      +$M34      +$O34</f>
        <v>2134906</v>
      </c>
      <c r="R34" s="54">
        <f>IF(($H34      =0),0,((($J34      -$H34      )/$H34      )*100))</f>
        <v>53.910614525139664</v>
      </c>
      <c r="S34" s="55">
        <f>IF(($I34      =0),0,((($K34      -$I34      )/$I34      )*100))</f>
        <v>6.6348683382727858</v>
      </c>
      <c r="T34" s="54">
        <f>IF(($E34      =0),0,(($P34      /$E34      )*100))</f>
        <v>63.522012578616348</v>
      </c>
      <c r="U34" s="56">
        <f>IF(($E34      =0),0,(($Q34      /$E34      )*100))</f>
        <v>74.594898672257159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2862000</v>
      </c>
      <c r="C35" s="111">
        <f>C34</f>
        <v>0</v>
      </c>
      <c r="D35" s="111"/>
      <c r="E35" s="111">
        <f>$B35      +$C35      +$D35</f>
        <v>2862000</v>
      </c>
      <c r="F35" s="112">
        <f t="shared" ref="F35:O35" si="17">F34</f>
        <v>2862000</v>
      </c>
      <c r="G35" s="113">
        <f t="shared" si="17"/>
        <v>2004000</v>
      </c>
      <c r="H35" s="112">
        <f t="shared" si="17"/>
        <v>716000</v>
      </c>
      <c r="I35" s="113">
        <f t="shared" si="17"/>
        <v>1033178</v>
      </c>
      <c r="J35" s="112">
        <f t="shared" si="17"/>
        <v>1102000</v>
      </c>
      <c r="K35" s="113">
        <f t="shared" si="17"/>
        <v>1101728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1818000</v>
      </c>
      <c r="Q35" s="113">
        <f>$I35      +$K35      +$M35      +$O35</f>
        <v>2134906</v>
      </c>
      <c r="R35" s="58">
        <f>IF(($H35      =0),0,((($J35      -$H35      )/$H35      )*100))</f>
        <v>53.910614525139664</v>
      </c>
      <c r="S35" s="59">
        <f>IF(($I35      =0),0,((($K35      -$I35      )/$I35      )*100))</f>
        <v>6.6348683382727858</v>
      </c>
      <c r="T35" s="58">
        <f>IF($E35   =0,0,($P35   /$E35   )*100)</f>
        <v>63.522012578616348</v>
      </c>
      <c r="U35" s="60">
        <f>IF($E35   =0,0,($Q35   /$E35   )*100)</f>
        <v>74.594898672257159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20283000</v>
      </c>
      <c r="C37" s="108"/>
      <c r="D37" s="108"/>
      <c r="E37" s="108">
        <f t="shared" ref="E37:E42" si="18">$B37      +$C37      +$D37</f>
        <v>20283000</v>
      </c>
      <c r="F37" s="109">
        <v>20283000</v>
      </c>
      <c r="G37" s="110">
        <v>13184000</v>
      </c>
      <c r="H37" s="109"/>
      <c r="I37" s="110">
        <v>6320084</v>
      </c>
      <c r="J37" s="109">
        <v>11881000</v>
      </c>
      <c r="K37" s="110">
        <v>6695566</v>
      </c>
      <c r="L37" s="109"/>
      <c r="M37" s="110"/>
      <c r="N37" s="109"/>
      <c r="O37" s="110"/>
      <c r="P37" s="109">
        <f t="shared" ref="P37:P42" si="19">$H37      +$J37      +$L37      +$N37</f>
        <v>11881000</v>
      </c>
      <c r="Q37" s="110">
        <f t="shared" ref="Q37:Q42" si="20">$I37      +$K37      +$M37      +$O37</f>
        <v>13015650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5.9410919221959704</v>
      </c>
      <c r="T37" s="54">
        <f t="shared" ref="T37:T41" si="23">IF(($E37      =0),0,(($P37      /$E37      )*100))</f>
        <v>58.576147512695364</v>
      </c>
      <c r="U37" s="56">
        <f t="shared" ref="U37:U41" si="24">IF(($E37      =0),0,(($Q37      /$E37      )*100))</f>
        <v>64.170241088596356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21387000</v>
      </c>
      <c r="C38" s="108"/>
      <c r="D38" s="108"/>
      <c r="E38" s="108">
        <f t="shared" si="18"/>
        <v>21387000</v>
      </c>
      <c r="F38" s="109">
        <v>19445000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/>
      <c r="D40" s="108"/>
      <c r="E40" s="108">
        <f t="shared" si="18"/>
        <v>4000000</v>
      </c>
      <c r="F40" s="109">
        <v>4000000</v>
      </c>
      <c r="G40" s="110">
        <v>2600000</v>
      </c>
      <c r="H40" s="109"/>
      <c r="I40" s="110">
        <v>1041509</v>
      </c>
      <c r="J40" s="109">
        <v>2320000</v>
      </c>
      <c r="K40" s="110">
        <v>1278800</v>
      </c>
      <c r="L40" s="109"/>
      <c r="M40" s="110"/>
      <c r="N40" s="109"/>
      <c r="O40" s="110"/>
      <c r="P40" s="109">
        <f t="shared" si="19"/>
        <v>2320000</v>
      </c>
      <c r="Q40" s="110">
        <f t="shared" si="20"/>
        <v>2320309</v>
      </c>
      <c r="R40" s="54">
        <f t="shared" si="21"/>
        <v>0</v>
      </c>
      <c r="S40" s="55">
        <f t="shared" si="22"/>
        <v>22.783384493076873</v>
      </c>
      <c r="T40" s="54">
        <f t="shared" si="23"/>
        <v>57.999999999999993</v>
      </c>
      <c r="U40" s="56">
        <f t="shared" si="24"/>
        <v>58.007725000000001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45670000</v>
      </c>
      <c r="C42" s="111">
        <f>SUM(C37:C41)</f>
        <v>0</v>
      </c>
      <c r="D42" s="111"/>
      <c r="E42" s="111">
        <f t="shared" si="18"/>
        <v>45670000</v>
      </c>
      <c r="F42" s="112">
        <f t="shared" ref="F42:O42" si="25">SUM(F37:F41)</f>
        <v>43728000</v>
      </c>
      <c r="G42" s="113">
        <f t="shared" si="25"/>
        <v>15784000</v>
      </c>
      <c r="H42" s="112">
        <f t="shared" si="25"/>
        <v>0</v>
      </c>
      <c r="I42" s="113">
        <f t="shared" si="25"/>
        <v>7361593</v>
      </c>
      <c r="J42" s="112">
        <f t="shared" si="25"/>
        <v>14201000</v>
      </c>
      <c r="K42" s="113">
        <f t="shared" si="25"/>
        <v>7974366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14201000</v>
      </c>
      <c r="Q42" s="113">
        <f t="shared" si="20"/>
        <v>15335959</v>
      </c>
      <c r="R42" s="58">
        <f t="shared" si="21"/>
        <v>0</v>
      </c>
      <c r="S42" s="59">
        <f t="shared" si="22"/>
        <v>8.3239184779707323</v>
      </c>
      <c r="T42" s="58">
        <f>IF((+$E37+$E40) =0,0,(P42   /(+$E37+$E40) )*100)</f>
        <v>58.48124202116707</v>
      </c>
      <c r="U42" s="60">
        <f>IF((+$E37+$E40) =0,0,(Q42   /(+$E37+$E40) )*100)</f>
        <v>63.155124984557098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51332000</v>
      </c>
      <c r="C69" s="120">
        <f>SUM(C9:C16,C19:C25,C28:C31,C34,C37:C41,C44:C54,C57:C60,C63:C67)</f>
        <v>0</v>
      </c>
      <c r="D69" s="120"/>
      <c r="E69" s="120">
        <f t="shared" si="35"/>
        <v>51332000</v>
      </c>
      <c r="F69" s="121">
        <f t="shared" ref="F69:O69" si="43">SUM(F9:F16,F19:F25,F28:F31,F34,F37:F41,F44:F54,F57:F60,F63:F67)</f>
        <v>49390000</v>
      </c>
      <c r="G69" s="122">
        <f t="shared" si="43"/>
        <v>20588000</v>
      </c>
      <c r="H69" s="121">
        <f t="shared" si="43"/>
        <v>1133000</v>
      </c>
      <c r="I69" s="122">
        <f t="shared" si="43"/>
        <v>8812325</v>
      </c>
      <c r="J69" s="121">
        <f t="shared" si="43"/>
        <v>16501000</v>
      </c>
      <c r="K69" s="122">
        <f t="shared" si="43"/>
        <v>10460449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17634000</v>
      </c>
      <c r="Q69" s="122">
        <f t="shared" si="37"/>
        <v>19272774</v>
      </c>
      <c r="R69" s="67">
        <f t="shared" si="38"/>
        <v>1356.3989408649602</v>
      </c>
      <c r="S69" s="68">
        <f t="shared" si="39"/>
        <v>18.702487708975781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58.887961262314249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64.360574386375021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67807000</v>
      </c>
      <c r="C71" s="108"/>
      <c r="D71" s="108"/>
      <c r="E71" s="108">
        <f>$B71      +$C71      +$D71</f>
        <v>67807000</v>
      </c>
      <c r="F71" s="109">
        <v>67807000</v>
      </c>
      <c r="G71" s="110">
        <v>55950000</v>
      </c>
      <c r="H71" s="109">
        <v>24544000</v>
      </c>
      <c r="I71" s="110">
        <v>24563335</v>
      </c>
      <c r="J71" s="109">
        <v>19000000</v>
      </c>
      <c r="K71" s="110">
        <v>16360191</v>
      </c>
      <c r="L71" s="109"/>
      <c r="M71" s="110"/>
      <c r="N71" s="109"/>
      <c r="O71" s="110"/>
      <c r="P71" s="109">
        <f>$H71      +$J71      +$L71      +$N71</f>
        <v>43544000</v>
      </c>
      <c r="Q71" s="110">
        <f>$I71      +$K71      +$M71      +$O71</f>
        <v>40923526</v>
      </c>
      <c r="R71" s="54">
        <f>IF(($H71      =0),0,((($J71      -$H71      )/$H71      )*100))</f>
        <v>-22.588005215123861</v>
      </c>
      <c r="S71" s="55">
        <f>IF(($I71      =0),0,((($K71      -$I71      )/$I71      )*100))</f>
        <v>-33.395888628315333</v>
      </c>
      <c r="T71" s="54">
        <f>IF(($E71      =0),0,(($P71      /$E71      )*100))</f>
        <v>64.217558659135491</v>
      </c>
      <c r="U71" s="56">
        <f>IF(($E71      =0),0,(($Q71      /$E71      )*100))</f>
        <v>60.352951760142759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67807000</v>
      </c>
      <c r="C73" s="117">
        <f>SUM(C71:C72)</f>
        <v>0</v>
      </c>
      <c r="D73" s="117"/>
      <c r="E73" s="117">
        <f>$B73      +$C73      +$D73</f>
        <v>67807000</v>
      </c>
      <c r="F73" s="118">
        <f t="shared" ref="F73:O73" si="44">SUM(F71:F72)</f>
        <v>67807000</v>
      </c>
      <c r="G73" s="119">
        <f t="shared" si="44"/>
        <v>55950000</v>
      </c>
      <c r="H73" s="118">
        <f t="shared" si="44"/>
        <v>24544000</v>
      </c>
      <c r="I73" s="119">
        <f t="shared" si="44"/>
        <v>24563335</v>
      </c>
      <c r="J73" s="118">
        <f t="shared" si="44"/>
        <v>19000000</v>
      </c>
      <c r="K73" s="119">
        <f t="shared" si="44"/>
        <v>16360191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43544000</v>
      </c>
      <c r="Q73" s="119">
        <f>$I73      +$K73      +$M73      +$O73</f>
        <v>40923526</v>
      </c>
      <c r="R73" s="63">
        <f>IF(($H73      =0),0,((($J73      -$H73      )/$H73      )*100))</f>
        <v>-22.588005215123861</v>
      </c>
      <c r="S73" s="64">
        <f>IF(($I73      =0),0,((($K73      -$I73      )/$I73      )*100))</f>
        <v>-33.395888628315333</v>
      </c>
      <c r="T73" s="63">
        <f>IF(($E71      =0),0,(($P71      /$E71      )*100))</f>
        <v>64.217558659135491</v>
      </c>
      <c r="U73" s="65">
        <f>IF($E71   =0,0,($Q71   /$E71 )*100)</f>
        <v>60.352951760142759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67807000</v>
      </c>
      <c r="C74" s="120">
        <f>SUM(C71:C72)</f>
        <v>0</v>
      </c>
      <c r="D74" s="120"/>
      <c r="E74" s="120">
        <f>$B74      +$C74      +$D74</f>
        <v>67807000</v>
      </c>
      <c r="F74" s="121">
        <f t="shared" ref="F74:O74" si="45">SUM(F71:F72)</f>
        <v>67807000</v>
      </c>
      <c r="G74" s="122">
        <f t="shared" si="45"/>
        <v>55950000</v>
      </c>
      <c r="H74" s="121">
        <f t="shared" si="45"/>
        <v>24544000</v>
      </c>
      <c r="I74" s="122">
        <f t="shared" si="45"/>
        <v>24563335</v>
      </c>
      <c r="J74" s="121">
        <f t="shared" si="45"/>
        <v>19000000</v>
      </c>
      <c r="K74" s="122">
        <f t="shared" si="45"/>
        <v>16360191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43544000</v>
      </c>
      <c r="Q74" s="122">
        <f>$I74      +$K74      +$M74      +$O74</f>
        <v>40923526</v>
      </c>
      <c r="R74" s="67">
        <f>IF(($H74      =0),0,((($J74      -$H74      )/$H74      )*100))</f>
        <v>-22.588005215123861</v>
      </c>
      <c r="S74" s="68">
        <f>IF(($I74      =0),0,((($K74      -$I74      )/$I74      )*100))</f>
        <v>-33.395888628315333</v>
      </c>
      <c r="T74" s="67">
        <f>IF(($E71      =0),0,(($P71      /$E71      )*100))</f>
        <v>64.217558659135491</v>
      </c>
      <c r="U74" s="71">
        <f>IF($E71   =0,0,($Q71   /$E71 )*100)</f>
        <v>60.352951760142759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119139000</v>
      </c>
      <c r="C75" s="120">
        <f>SUM(C9:C16,C19:C25,C28:C31,C34,C37:C41,C44:C54,C57:C60,C63:C67,C71:C72)</f>
        <v>0</v>
      </c>
      <c r="D75" s="120"/>
      <c r="E75" s="120">
        <f>$B75      +$C75      +$D75</f>
        <v>119139000</v>
      </c>
      <c r="F75" s="121">
        <f t="shared" ref="F75:O75" si="46">SUM(F9:F16,F19:F25,F28:F31,F34,F37:F41,F44:F54,F57:F60,F63:F67,F71:F72)</f>
        <v>117197000</v>
      </c>
      <c r="G75" s="122">
        <f t="shared" si="46"/>
        <v>76538000</v>
      </c>
      <c r="H75" s="121">
        <f t="shared" si="46"/>
        <v>25677000</v>
      </c>
      <c r="I75" s="122">
        <f t="shared" si="46"/>
        <v>33375660</v>
      </c>
      <c r="J75" s="121">
        <f t="shared" si="46"/>
        <v>35501000</v>
      </c>
      <c r="K75" s="122">
        <f t="shared" si="46"/>
        <v>26820640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61178000</v>
      </c>
      <c r="Q75" s="122">
        <f>$I75      +$K75      +$M75      +$O75</f>
        <v>60196300</v>
      </c>
      <c r="R75" s="67">
        <f>IF(($H75      =0),0,((($J75      -$H75      )/$H75      )*100))</f>
        <v>38.259921330373487</v>
      </c>
      <c r="S75" s="68">
        <f>IF(($I75      =0),0,((($K75      -$I75      )/$I75      )*100))</f>
        <v>-19.640120974386726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62.584908748670109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61.580632621327439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142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143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144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145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146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147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148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149</v>
      </c>
    </row>
    <row r="118" spans="1:23" x14ac:dyDescent="0.25">
      <c r="A118" s="35" t="s">
        <v>150</v>
      </c>
    </row>
    <row r="119" spans="1:23" ht="13" x14ac:dyDescent="0.3">
      <c r="A119" s="35" t="s">
        <v>151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152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153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154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6jDF4Am0F0hEhokuP2/B6xLo+m6pNivB3ZqLjOWPpi7we6mmlPTXF+V2KwSOexsEWYbczQOrTVyibxuld18BTg==" saltValue="0ty6Fyrb0ZScZ2UXIkXuI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138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1900000</v>
      </c>
      <c r="C10" s="108"/>
      <c r="D10" s="108"/>
      <c r="E10" s="108">
        <f t="shared" ref="E10:E17" si="0">$B10      +$C10      +$D10</f>
        <v>1900000</v>
      </c>
      <c r="F10" s="109">
        <v>1900000</v>
      </c>
      <c r="G10" s="110">
        <v>1900000</v>
      </c>
      <c r="H10" s="109">
        <v>312000</v>
      </c>
      <c r="I10" s="110">
        <v>504775</v>
      </c>
      <c r="J10" s="109">
        <v>729000</v>
      </c>
      <c r="K10" s="110">
        <v>307187</v>
      </c>
      <c r="L10" s="109"/>
      <c r="M10" s="110"/>
      <c r="N10" s="109"/>
      <c r="O10" s="110"/>
      <c r="P10" s="109">
        <f t="shared" ref="P10:P17" si="1">$H10      +$J10      +$L10      +$N10</f>
        <v>1041000</v>
      </c>
      <c r="Q10" s="110">
        <f t="shared" ref="Q10:Q17" si="2">$I10      +$K10      +$M10      +$O10</f>
        <v>811962</v>
      </c>
      <c r="R10" s="54">
        <f t="shared" ref="R10:R17" si="3">IF(($H10      =0),0,((($J10      -$H10      )/$H10      )*100))</f>
        <v>133.65384615384613</v>
      </c>
      <c r="S10" s="55">
        <f t="shared" ref="S10:S17" si="4">IF(($I10      =0),0,((($K10      -$I10      )/$I10      )*100))</f>
        <v>-39.143776930315489</v>
      </c>
      <c r="T10" s="54">
        <f t="shared" ref="T10:T16" si="5">IF(($E10      =0),0,(($P10      /$E10      )*100))</f>
        <v>54.78947368421052</v>
      </c>
      <c r="U10" s="56">
        <f t="shared" ref="U10:U16" si="6">IF(($E10      =0),0,(($Q10      /$E10      )*100))</f>
        <v>42.734842105263162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1900000</v>
      </c>
      <c r="C17" s="111">
        <f>SUM(C9:C16)</f>
        <v>0</v>
      </c>
      <c r="D17" s="111"/>
      <c r="E17" s="111">
        <f t="shared" si="0"/>
        <v>1900000</v>
      </c>
      <c r="F17" s="112">
        <f t="shared" ref="F17:O17" si="7">SUM(F9:F16)</f>
        <v>1900000</v>
      </c>
      <c r="G17" s="113">
        <f t="shared" si="7"/>
        <v>1900000</v>
      </c>
      <c r="H17" s="112">
        <f t="shared" si="7"/>
        <v>312000</v>
      </c>
      <c r="I17" s="113">
        <f t="shared" si="7"/>
        <v>504775</v>
      </c>
      <c r="J17" s="112">
        <f t="shared" si="7"/>
        <v>729000</v>
      </c>
      <c r="K17" s="113">
        <f t="shared" si="7"/>
        <v>307187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1041000</v>
      </c>
      <c r="Q17" s="113">
        <f t="shared" si="2"/>
        <v>811962</v>
      </c>
      <c r="R17" s="58">
        <f t="shared" si="3"/>
        <v>133.65384615384613</v>
      </c>
      <c r="S17" s="59">
        <f t="shared" si="4"/>
        <v>-39.143776930315489</v>
      </c>
      <c r="T17" s="58">
        <f>IF((SUM($E9:$E14))=0,0,(P17/(SUM($E9:$E14))*100))</f>
        <v>54.78947368421052</v>
      </c>
      <c r="U17" s="60">
        <f>IF((SUM($E9:$E14))=0,0,(Q17/(SUM($E9:$E14))*100))</f>
        <v>42.734842105263162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>
        <v>9160000</v>
      </c>
      <c r="D22" s="108"/>
      <c r="E22" s="108">
        <f t="shared" si="8"/>
        <v>9160000</v>
      </c>
      <c r="F22" s="109">
        <v>9160000</v>
      </c>
      <c r="G22" s="110">
        <v>9160000</v>
      </c>
      <c r="H22" s="109">
        <v>2993000</v>
      </c>
      <c r="I22" s="110"/>
      <c r="J22" s="109">
        <v>2604000</v>
      </c>
      <c r="K22" s="110"/>
      <c r="L22" s="109"/>
      <c r="M22" s="110"/>
      <c r="N22" s="109"/>
      <c r="O22" s="110"/>
      <c r="P22" s="109">
        <f t="shared" si="9"/>
        <v>5597000</v>
      </c>
      <c r="Q22" s="110">
        <f t="shared" si="10"/>
        <v>0</v>
      </c>
      <c r="R22" s="54">
        <f t="shared" si="11"/>
        <v>-12.996992983628466</v>
      </c>
      <c r="S22" s="55">
        <f t="shared" si="12"/>
        <v>0</v>
      </c>
      <c r="T22" s="54">
        <f t="shared" si="13"/>
        <v>61.102620087336248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9160000</v>
      </c>
      <c r="D26" s="111"/>
      <c r="E26" s="111">
        <f t="shared" si="8"/>
        <v>9160000</v>
      </c>
      <c r="F26" s="112">
        <f t="shared" ref="F26:O26" si="15">SUM(F19:F25)</f>
        <v>9160000</v>
      </c>
      <c r="G26" s="113">
        <f t="shared" si="15"/>
        <v>9160000</v>
      </c>
      <c r="H26" s="112">
        <f t="shared" si="15"/>
        <v>2993000</v>
      </c>
      <c r="I26" s="113">
        <f t="shared" si="15"/>
        <v>0</v>
      </c>
      <c r="J26" s="112">
        <f t="shared" si="15"/>
        <v>2604000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5597000</v>
      </c>
      <c r="Q26" s="113">
        <f t="shared" si="10"/>
        <v>0</v>
      </c>
      <c r="R26" s="58">
        <f t="shared" si="11"/>
        <v>-12.996992983628466</v>
      </c>
      <c r="S26" s="59">
        <f t="shared" si="12"/>
        <v>0</v>
      </c>
      <c r="T26" s="58">
        <f>IF(($E26-$E21-$E25)   =0,0,($P26   /($E26-$E21-$E25)   )*100)</f>
        <v>61.102620087336248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2443000</v>
      </c>
      <c r="C34" s="108"/>
      <c r="D34" s="108"/>
      <c r="E34" s="108">
        <f>$B34      +$C34      +$D34</f>
        <v>2443000</v>
      </c>
      <c r="F34" s="109">
        <v>2443000</v>
      </c>
      <c r="G34" s="110">
        <v>1710000</v>
      </c>
      <c r="H34" s="109">
        <v>611000</v>
      </c>
      <c r="I34" s="110">
        <v>611000</v>
      </c>
      <c r="J34" s="109">
        <v>241000</v>
      </c>
      <c r="K34" s="110">
        <v>1099000</v>
      </c>
      <c r="L34" s="109"/>
      <c r="M34" s="110"/>
      <c r="N34" s="109"/>
      <c r="O34" s="110"/>
      <c r="P34" s="109">
        <f>$H34      +$J34      +$L34      +$N34</f>
        <v>852000</v>
      </c>
      <c r="Q34" s="110">
        <f>$I34      +$K34      +$M34      +$O34</f>
        <v>1710000</v>
      </c>
      <c r="R34" s="54">
        <f>IF(($H34      =0),0,((($J34      -$H34      )/$H34      )*100))</f>
        <v>-60.556464811783961</v>
      </c>
      <c r="S34" s="55">
        <f>IF(($I34      =0),0,((($K34      -$I34      )/$I34      )*100))</f>
        <v>79.869067103109657</v>
      </c>
      <c r="T34" s="54">
        <f>IF(($E34      =0),0,(($P34      /$E34      )*100))</f>
        <v>34.875153499795339</v>
      </c>
      <c r="U34" s="56">
        <f>IF(($E34      =0),0,(($Q34      /$E34      )*100))</f>
        <v>69.995906672124448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2443000</v>
      </c>
      <c r="C35" s="111">
        <f>C34</f>
        <v>0</v>
      </c>
      <c r="D35" s="111"/>
      <c r="E35" s="111">
        <f>$B35      +$C35      +$D35</f>
        <v>2443000</v>
      </c>
      <c r="F35" s="112">
        <f t="shared" ref="F35:O35" si="17">F34</f>
        <v>2443000</v>
      </c>
      <c r="G35" s="113">
        <f t="shared" si="17"/>
        <v>1710000</v>
      </c>
      <c r="H35" s="112">
        <f t="shared" si="17"/>
        <v>611000</v>
      </c>
      <c r="I35" s="113">
        <f t="shared" si="17"/>
        <v>611000</v>
      </c>
      <c r="J35" s="112">
        <f t="shared" si="17"/>
        <v>241000</v>
      </c>
      <c r="K35" s="113">
        <f t="shared" si="17"/>
        <v>1099000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852000</v>
      </c>
      <c r="Q35" s="113">
        <f>$I35      +$K35      +$M35      +$O35</f>
        <v>1710000</v>
      </c>
      <c r="R35" s="58">
        <f>IF(($H35      =0),0,((($J35      -$H35      )/$H35      )*100))</f>
        <v>-60.556464811783961</v>
      </c>
      <c r="S35" s="59">
        <f>IF(($I35      =0),0,((($K35      -$I35      )/$I35      )*100))</f>
        <v>79.869067103109657</v>
      </c>
      <c r="T35" s="58">
        <f>IF($E35   =0,0,($P35   /$E35   )*100)</f>
        <v>34.875153499795339</v>
      </c>
      <c r="U35" s="60">
        <f>IF($E35   =0,0,($Q35   /$E35   )*100)</f>
        <v>69.995906672124448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5436000</v>
      </c>
      <c r="C37" s="108"/>
      <c r="D37" s="108"/>
      <c r="E37" s="108">
        <f t="shared" ref="E37:E42" si="18">$B37      +$C37      +$D37</f>
        <v>5436000</v>
      </c>
      <c r="F37" s="109">
        <v>5436000</v>
      </c>
      <c r="G37" s="110">
        <v>2446000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13882000</v>
      </c>
      <c r="C38" s="108"/>
      <c r="D38" s="108"/>
      <c r="E38" s="108">
        <f t="shared" si="18"/>
        <v>13882000</v>
      </c>
      <c r="F38" s="109">
        <v>12621000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19318000</v>
      </c>
      <c r="C42" s="111">
        <f>SUM(C37:C41)</f>
        <v>0</v>
      </c>
      <c r="D42" s="111"/>
      <c r="E42" s="111">
        <f t="shared" si="18"/>
        <v>19318000</v>
      </c>
      <c r="F42" s="112">
        <f t="shared" ref="F42:O42" si="25">SUM(F37:F41)</f>
        <v>18057000</v>
      </c>
      <c r="G42" s="113">
        <f t="shared" si="25"/>
        <v>2446000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23661000</v>
      </c>
      <c r="C69" s="120">
        <f>SUM(C9:C16,C19:C25,C28:C31,C34,C37:C41,C44:C54,C57:C60,C63:C67)</f>
        <v>9160000</v>
      </c>
      <c r="D69" s="120"/>
      <c r="E69" s="120">
        <f t="shared" si="35"/>
        <v>32821000</v>
      </c>
      <c r="F69" s="121">
        <f t="shared" ref="F69:O69" si="43">SUM(F9:F16,F19:F25,F28:F31,F34,F37:F41,F44:F54,F57:F60,F63:F67)</f>
        <v>31560000</v>
      </c>
      <c r="G69" s="122">
        <f t="shared" si="43"/>
        <v>15216000</v>
      </c>
      <c r="H69" s="121">
        <f t="shared" si="43"/>
        <v>3916000</v>
      </c>
      <c r="I69" s="122">
        <f t="shared" si="43"/>
        <v>1115775</v>
      </c>
      <c r="J69" s="121">
        <f t="shared" si="43"/>
        <v>3574000</v>
      </c>
      <c r="K69" s="122">
        <f t="shared" si="43"/>
        <v>1406187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7490000</v>
      </c>
      <c r="Q69" s="122">
        <f t="shared" si="37"/>
        <v>2521962</v>
      </c>
      <c r="R69" s="67">
        <f t="shared" si="38"/>
        <v>-8.7334014300306428</v>
      </c>
      <c r="S69" s="68">
        <f t="shared" si="39"/>
        <v>26.027828191167572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39.548022598870055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13.316236337715825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76853000</v>
      </c>
      <c r="C71" s="108"/>
      <c r="D71" s="108"/>
      <c r="E71" s="108">
        <f>$B71      +$C71      +$D71</f>
        <v>76853000</v>
      </c>
      <c r="F71" s="109">
        <v>76853000</v>
      </c>
      <c r="G71" s="110">
        <v>63977000</v>
      </c>
      <c r="H71" s="109">
        <v>22318000</v>
      </c>
      <c r="I71" s="110">
        <v>22318146</v>
      </c>
      <c r="J71" s="109">
        <v>31508000</v>
      </c>
      <c r="K71" s="110">
        <v>31507758</v>
      </c>
      <c r="L71" s="109"/>
      <c r="M71" s="110"/>
      <c r="N71" s="109"/>
      <c r="O71" s="110"/>
      <c r="P71" s="109">
        <f>$H71      +$J71      +$L71      +$N71</f>
        <v>53826000</v>
      </c>
      <c r="Q71" s="110">
        <f>$I71      +$K71      +$M71      +$O71</f>
        <v>53825904</v>
      </c>
      <c r="R71" s="54">
        <f>IF(($H71      =0),0,((($J71      -$H71      )/$H71      )*100))</f>
        <v>41.177524867819699</v>
      </c>
      <c r="S71" s="55">
        <f>IF(($I71      =0),0,((($K71      -$I71      )/$I71      )*100))</f>
        <v>41.175516998589401</v>
      </c>
      <c r="T71" s="54">
        <f>IF(($E71      =0),0,(($P71      /$E71      )*100))</f>
        <v>70.037604257478563</v>
      </c>
      <c r="U71" s="56">
        <f>IF(($E71      =0),0,(($Q71      /$E71      )*100))</f>
        <v>70.037479343682094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76853000</v>
      </c>
      <c r="C73" s="117">
        <f>SUM(C71:C72)</f>
        <v>0</v>
      </c>
      <c r="D73" s="117"/>
      <c r="E73" s="117">
        <f>$B73      +$C73      +$D73</f>
        <v>76853000</v>
      </c>
      <c r="F73" s="118">
        <f t="shared" ref="F73:O73" si="44">SUM(F71:F72)</f>
        <v>76853000</v>
      </c>
      <c r="G73" s="119">
        <f t="shared" si="44"/>
        <v>63977000</v>
      </c>
      <c r="H73" s="118">
        <f t="shared" si="44"/>
        <v>22318000</v>
      </c>
      <c r="I73" s="119">
        <f t="shared" si="44"/>
        <v>22318146</v>
      </c>
      <c r="J73" s="118">
        <f t="shared" si="44"/>
        <v>31508000</v>
      </c>
      <c r="K73" s="119">
        <f t="shared" si="44"/>
        <v>31507758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53826000</v>
      </c>
      <c r="Q73" s="119">
        <f>$I73      +$K73      +$M73      +$O73</f>
        <v>53825904</v>
      </c>
      <c r="R73" s="63">
        <f>IF(($H73      =0),0,((($J73      -$H73      )/$H73      )*100))</f>
        <v>41.177524867819699</v>
      </c>
      <c r="S73" s="64">
        <f>IF(($I73      =0),0,((($K73      -$I73      )/$I73      )*100))</f>
        <v>41.175516998589401</v>
      </c>
      <c r="T73" s="63">
        <f>IF(($E71      =0),0,(($P71      /$E71      )*100))</f>
        <v>70.037604257478563</v>
      </c>
      <c r="U73" s="65">
        <f>IF($E71   =0,0,($Q71   /$E71 )*100)</f>
        <v>70.037479343682094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76853000</v>
      </c>
      <c r="C74" s="120">
        <f>SUM(C71:C72)</f>
        <v>0</v>
      </c>
      <c r="D74" s="120"/>
      <c r="E74" s="120">
        <f>$B74      +$C74      +$D74</f>
        <v>76853000</v>
      </c>
      <c r="F74" s="121">
        <f t="shared" ref="F74:O74" si="45">SUM(F71:F72)</f>
        <v>76853000</v>
      </c>
      <c r="G74" s="122">
        <f t="shared" si="45"/>
        <v>63977000</v>
      </c>
      <c r="H74" s="121">
        <f t="shared" si="45"/>
        <v>22318000</v>
      </c>
      <c r="I74" s="122">
        <f t="shared" si="45"/>
        <v>22318146</v>
      </c>
      <c r="J74" s="121">
        <f t="shared" si="45"/>
        <v>31508000</v>
      </c>
      <c r="K74" s="122">
        <f t="shared" si="45"/>
        <v>31507758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53826000</v>
      </c>
      <c r="Q74" s="122">
        <f>$I74      +$K74      +$M74      +$O74</f>
        <v>53825904</v>
      </c>
      <c r="R74" s="67">
        <f>IF(($H74      =0),0,((($J74      -$H74      )/$H74      )*100))</f>
        <v>41.177524867819699</v>
      </c>
      <c r="S74" s="68">
        <f>IF(($I74      =0),0,((($K74      -$I74      )/$I74      )*100))</f>
        <v>41.175516998589401</v>
      </c>
      <c r="T74" s="67">
        <f>IF(($E71      =0),0,(($P71      /$E71      )*100))</f>
        <v>70.037604257478563</v>
      </c>
      <c r="U74" s="71">
        <f>IF($E71   =0,0,($Q71   /$E71 )*100)</f>
        <v>70.037479343682094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100514000</v>
      </c>
      <c r="C75" s="120">
        <f>SUM(C9:C16,C19:C25,C28:C31,C34,C37:C41,C44:C54,C57:C60,C63:C67,C71:C72)</f>
        <v>9160000</v>
      </c>
      <c r="D75" s="120"/>
      <c r="E75" s="120">
        <f>$B75      +$C75      +$D75</f>
        <v>109674000</v>
      </c>
      <c r="F75" s="121">
        <f t="shared" ref="F75:O75" si="46">SUM(F9:F16,F19:F25,F28:F31,F34,F37:F41,F44:F54,F57:F60,F63:F67,F71:F72)</f>
        <v>108413000</v>
      </c>
      <c r="G75" s="122">
        <f t="shared" si="46"/>
        <v>79193000</v>
      </c>
      <c r="H75" s="121">
        <f t="shared" si="46"/>
        <v>26234000</v>
      </c>
      <c r="I75" s="122">
        <f t="shared" si="46"/>
        <v>23433921</v>
      </c>
      <c r="J75" s="121">
        <f t="shared" si="46"/>
        <v>35082000</v>
      </c>
      <c r="K75" s="122">
        <f t="shared" si="46"/>
        <v>32913945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61316000</v>
      </c>
      <c r="Q75" s="122">
        <f>$I75      +$K75      +$M75      +$O75</f>
        <v>56347866</v>
      </c>
      <c r="R75" s="67">
        <f>IF(($H75      =0),0,((($J75      -$H75      )/$H75      )*100))</f>
        <v>33.72722421285355</v>
      </c>
      <c r="S75" s="68">
        <f>IF(($I75      =0),0,((($K75      -$I75      )/$I75      )*100))</f>
        <v>40.454279930362489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64.009520628027389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58.823143895106064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142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143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144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145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146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147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148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149</v>
      </c>
    </row>
    <row r="118" spans="1:23" x14ac:dyDescent="0.25">
      <c r="A118" s="35" t="s">
        <v>150</v>
      </c>
    </row>
    <row r="119" spans="1:23" ht="13" x14ac:dyDescent="0.3">
      <c r="A119" s="35" t="s">
        <v>151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152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153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154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8rWYxool4nieFdA270xIJon6L0VdrCNIQ9p10MXCww42HohLt/PWdCkGjykQsWrz3OJX02ENRv6g9ziCvFiglA==" saltValue="ZDLhcPkQ5MJNeAyiHr3X+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139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2500000</v>
      </c>
      <c r="C10" s="108"/>
      <c r="D10" s="108"/>
      <c r="E10" s="108">
        <f t="shared" ref="E10:E17" si="0">$B10      +$C10      +$D10</f>
        <v>2500000</v>
      </c>
      <c r="F10" s="109">
        <v>2500000</v>
      </c>
      <c r="G10" s="110">
        <v>2500000</v>
      </c>
      <c r="H10" s="109">
        <v>119000</v>
      </c>
      <c r="I10" s="110">
        <v>135504</v>
      </c>
      <c r="J10" s="109">
        <v>19000</v>
      </c>
      <c r="K10" s="110">
        <v>216776</v>
      </c>
      <c r="L10" s="109"/>
      <c r="M10" s="110"/>
      <c r="N10" s="109"/>
      <c r="O10" s="110"/>
      <c r="P10" s="109">
        <f t="shared" ref="P10:P17" si="1">$H10      +$J10      +$L10      +$N10</f>
        <v>138000</v>
      </c>
      <c r="Q10" s="110">
        <f t="shared" ref="Q10:Q17" si="2">$I10      +$K10      +$M10      +$O10</f>
        <v>352280</v>
      </c>
      <c r="R10" s="54">
        <f t="shared" ref="R10:R17" si="3">IF(($H10      =0),0,((($J10      -$H10      )/$H10      )*100))</f>
        <v>-84.033613445378151</v>
      </c>
      <c r="S10" s="55">
        <f t="shared" ref="S10:S17" si="4">IF(($I10      =0),0,((($K10      -$I10      )/$I10      )*100))</f>
        <v>59.977565237926555</v>
      </c>
      <c r="T10" s="54">
        <f t="shared" ref="T10:T16" si="5">IF(($E10      =0),0,(($P10      /$E10      )*100))</f>
        <v>5.52</v>
      </c>
      <c r="U10" s="56">
        <f t="shared" ref="U10:U16" si="6">IF(($E10      =0),0,(($Q10      /$E10      )*100))</f>
        <v>14.091200000000001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42600000</v>
      </c>
      <c r="C14" s="108"/>
      <c r="D14" s="108"/>
      <c r="E14" s="108">
        <f t="shared" si="0"/>
        <v>42600000</v>
      </c>
      <c r="F14" s="109">
        <v>42600000</v>
      </c>
      <c r="G14" s="110">
        <v>37614000</v>
      </c>
      <c r="H14" s="109">
        <v>15947000</v>
      </c>
      <c r="I14" s="110">
        <v>14818344</v>
      </c>
      <c r="J14" s="109"/>
      <c r="K14" s="110">
        <v>4950817</v>
      </c>
      <c r="L14" s="109"/>
      <c r="M14" s="110"/>
      <c r="N14" s="109"/>
      <c r="O14" s="110"/>
      <c r="P14" s="109">
        <f t="shared" si="1"/>
        <v>15947000</v>
      </c>
      <c r="Q14" s="110">
        <f t="shared" si="2"/>
        <v>19769161</v>
      </c>
      <c r="R14" s="54">
        <f t="shared" si="3"/>
        <v>-100</v>
      </c>
      <c r="S14" s="55">
        <f t="shared" si="4"/>
        <v>-66.589944193494219</v>
      </c>
      <c r="T14" s="54">
        <f t="shared" si="5"/>
        <v>37.434272300469488</v>
      </c>
      <c r="U14" s="56">
        <f t="shared" si="6"/>
        <v>46.406481220657277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4500000</v>
      </c>
      <c r="C15" s="108"/>
      <c r="D15" s="108"/>
      <c r="E15" s="108">
        <f t="shared" si="0"/>
        <v>4500000</v>
      </c>
      <c r="F15" s="109">
        <v>4500000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49600000</v>
      </c>
      <c r="C17" s="111">
        <f>SUM(C9:C16)</f>
        <v>0</v>
      </c>
      <c r="D17" s="111"/>
      <c r="E17" s="111">
        <f t="shared" si="0"/>
        <v>49600000</v>
      </c>
      <c r="F17" s="112">
        <f t="shared" ref="F17:O17" si="7">SUM(F9:F16)</f>
        <v>49600000</v>
      </c>
      <c r="G17" s="113">
        <f t="shared" si="7"/>
        <v>40114000</v>
      </c>
      <c r="H17" s="112">
        <f t="shared" si="7"/>
        <v>16066000</v>
      </c>
      <c r="I17" s="113">
        <f t="shared" si="7"/>
        <v>14953848</v>
      </c>
      <c r="J17" s="112">
        <f t="shared" si="7"/>
        <v>19000</v>
      </c>
      <c r="K17" s="113">
        <f t="shared" si="7"/>
        <v>5167593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16085000</v>
      </c>
      <c r="Q17" s="113">
        <f t="shared" si="2"/>
        <v>20121441</v>
      </c>
      <c r="R17" s="58">
        <f t="shared" si="3"/>
        <v>-99.881737831445278</v>
      </c>
      <c r="S17" s="59">
        <f t="shared" si="4"/>
        <v>-65.443055192215411</v>
      </c>
      <c r="T17" s="58">
        <f>IF((SUM($E9:$E14))=0,0,(P17/(SUM($E9:$E14))*100))</f>
        <v>35.665188470066518</v>
      </c>
      <c r="U17" s="60">
        <f>IF((SUM($E9:$E14))=0,0,(Q17/(SUM($E9:$E14))*100))</f>
        <v>44.615168514412417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>
        <v>5000000</v>
      </c>
      <c r="D22" s="108"/>
      <c r="E22" s="108">
        <f t="shared" si="8"/>
        <v>5000000</v>
      </c>
      <c r="F22" s="109">
        <v>5000000</v>
      </c>
      <c r="G22" s="110">
        <v>5000000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5000000</v>
      </c>
      <c r="D26" s="111"/>
      <c r="E26" s="111">
        <f t="shared" si="8"/>
        <v>5000000</v>
      </c>
      <c r="F26" s="112">
        <f t="shared" ref="F26:O26" si="15">SUM(F19:F25)</f>
        <v>5000000</v>
      </c>
      <c r="G26" s="113">
        <f t="shared" si="15"/>
        <v>5000000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2099000</v>
      </c>
      <c r="C34" s="108"/>
      <c r="D34" s="108"/>
      <c r="E34" s="108">
        <f>$B34      +$C34      +$D34</f>
        <v>2099000</v>
      </c>
      <c r="F34" s="109">
        <v>2099000</v>
      </c>
      <c r="G34" s="110">
        <v>1470000</v>
      </c>
      <c r="H34" s="109">
        <v>525000</v>
      </c>
      <c r="I34" s="110">
        <v>5746</v>
      </c>
      <c r="J34" s="109">
        <v>945000</v>
      </c>
      <c r="K34" s="110">
        <v>2002120</v>
      </c>
      <c r="L34" s="109"/>
      <c r="M34" s="110"/>
      <c r="N34" s="109"/>
      <c r="O34" s="110"/>
      <c r="P34" s="109">
        <f>$H34      +$J34      +$L34      +$N34</f>
        <v>1470000</v>
      </c>
      <c r="Q34" s="110">
        <f>$I34      +$K34      +$M34      +$O34</f>
        <v>2007866</v>
      </c>
      <c r="R34" s="54">
        <f>IF(($H34      =0),0,((($J34      -$H34      )/$H34      )*100))</f>
        <v>80</v>
      </c>
      <c r="S34" s="55">
        <f>IF(($I34      =0),0,((($K34      -$I34      )/$I34      )*100))</f>
        <v>34743.717368604244</v>
      </c>
      <c r="T34" s="54">
        <f>IF(($E34      =0),0,(($P34      /$E34      )*100))</f>
        <v>70.033349213911393</v>
      </c>
      <c r="U34" s="56">
        <f>IF(($E34      =0),0,(($Q34      /$E34      )*100))</f>
        <v>95.658218199142453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2099000</v>
      </c>
      <c r="C35" s="111">
        <f>C34</f>
        <v>0</v>
      </c>
      <c r="D35" s="111"/>
      <c r="E35" s="111">
        <f>$B35      +$C35      +$D35</f>
        <v>2099000</v>
      </c>
      <c r="F35" s="112">
        <f t="shared" ref="F35:O35" si="17">F34</f>
        <v>2099000</v>
      </c>
      <c r="G35" s="113">
        <f t="shared" si="17"/>
        <v>1470000</v>
      </c>
      <c r="H35" s="112">
        <f t="shared" si="17"/>
        <v>525000</v>
      </c>
      <c r="I35" s="113">
        <f t="shared" si="17"/>
        <v>5746</v>
      </c>
      <c r="J35" s="112">
        <f t="shared" si="17"/>
        <v>945000</v>
      </c>
      <c r="K35" s="113">
        <f t="shared" si="17"/>
        <v>2002120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1470000</v>
      </c>
      <c r="Q35" s="113">
        <f>$I35      +$K35      +$M35      +$O35</f>
        <v>2007866</v>
      </c>
      <c r="R35" s="58">
        <f>IF(($H35      =0),0,((($J35      -$H35      )/$H35      )*100))</f>
        <v>80</v>
      </c>
      <c r="S35" s="59">
        <f>IF(($I35      =0),0,((($K35      -$I35      )/$I35      )*100))</f>
        <v>34743.717368604244</v>
      </c>
      <c r="T35" s="58">
        <f>IF($E35   =0,0,($P35   /$E35   )*100)</f>
        <v>70.033349213911393</v>
      </c>
      <c r="U35" s="60">
        <f>IF($E35   =0,0,($Q35   /$E35   )*100)</f>
        <v>95.658218199142453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34886000</v>
      </c>
      <c r="C37" s="108"/>
      <c r="D37" s="108"/>
      <c r="E37" s="108">
        <f t="shared" ref="E37:E42" si="18">$B37      +$C37      +$D37</f>
        <v>34886000</v>
      </c>
      <c r="F37" s="109">
        <v>34886000</v>
      </c>
      <c r="G37" s="110">
        <v>22675000</v>
      </c>
      <c r="H37" s="109"/>
      <c r="I37" s="110">
        <v>3516219</v>
      </c>
      <c r="J37" s="109">
        <v>18408000</v>
      </c>
      <c r="K37" s="110">
        <v>6520675</v>
      </c>
      <c r="L37" s="109"/>
      <c r="M37" s="110"/>
      <c r="N37" s="109"/>
      <c r="O37" s="110"/>
      <c r="P37" s="109">
        <f t="shared" ref="P37:P42" si="19">$H37      +$J37      +$L37      +$N37</f>
        <v>18408000</v>
      </c>
      <c r="Q37" s="110">
        <f t="shared" ref="Q37:Q42" si="20">$I37      +$K37      +$M37      +$O37</f>
        <v>10036894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85.445644881618577</v>
      </c>
      <c r="T37" s="54">
        <f t="shared" ref="T37:T41" si="23">IF(($E37      =0),0,(($P37      /$E37      )*100))</f>
        <v>52.766152611362727</v>
      </c>
      <c r="U37" s="56">
        <f t="shared" ref="U37:U41" si="24">IF(($E37      =0),0,(($Q37      /$E37      )*100))</f>
        <v>28.770549790747001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12167000</v>
      </c>
      <c r="C38" s="108"/>
      <c r="D38" s="108"/>
      <c r="E38" s="108">
        <f t="shared" si="18"/>
        <v>12167000</v>
      </c>
      <c r="F38" s="109">
        <v>11062000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3000000</v>
      </c>
      <c r="C40" s="108"/>
      <c r="D40" s="108"/>
      <c r="E40" s="108">
        <f t="shared" si="18"/>
        <v>3000000</v>
      </c>
      <c r="F40" s="109">
        <v>3000000</v>
      </c>
      <c r="G40" s="110">
        <v>1200000</v>
      </c>
      <c r="H40" s="109"/>
      <c r="I40" s="110"/>
      <c r="J40" s="109"/>
      <c r="K40" s="110">
        <v>-1200000</v>
      </c>
      <c r="L40" s="109"/>
      <c r="M40" s="110"/>
      <c r="N40" s="109"/>
      <c r="O40" s="110"/>
      <c r="P40" s="109">
        <f t="shared" si="19"/>
        <v>0</v>
      </c>
      <c r="Q40" s="110">
        <f t="shared" si="20"/>
        <v>-1200000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-40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50053000</v>
      </c>
      <c r="C42" s="111">
        <f>SUM(C37:C41)</f>
        <v>0</v>
      </c>
      <c r="D42" s="111"/>
      <c r="E42" s="111">
        <f t="shared" si="18"/>
        <v>50053000</v>
      </c>
      <c r="F42" s="112">
        <f t="shared" ref="F42:O42" si="25">SUM(F37:F41)</f>
        <v>48948000</v>
      </c>
      <c r="G42" s="113">
        <f t="shared" si="25"/>
        <v>23875000</v>
      </c>
      <c r="H42" s="112">
        <f t="shared" si="25"/>
        <v>0</v>
      </c>
      <c r="I42" s="113">
        <f t="shared" si="25"/>
        <v>3516219</v>
      </c>
      <c r="J42" s="112">
        <f t="shared" si="25"/>
        <v>18408000</v>
      </c>
      <c r="K42" s="113">
        <f t="shared" si="25"/>
        <v>5320675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18408000</v>
      </c>
      <c r="Q42" s="113">
        <f t="shared" si="20"/>
        <v>8836894</v>
      </c>
      <c r="R42" s="58">
        <f t="shared" si="21"/>
        <v>0</v>
      </c>
      <c r="S42" s="59">
        <f t="shared" si="22"/>
        <v>51.318077742029153</v>
      </c>
      <c r="T42" s="58">
        <f>IF((+$E37+$E40) =0,0,(P42   /(+$E37+$E40) )*100)</f>
        <v>48.587868869767199</v>
      </c>
      <c r="U42" s="60">
        <f>IF((+$E37+$E40) =0,0,(Q42   /(+$E37+$E40) )*100)</f>
        <v>23.324959087789683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101752000</v>
      </c>
      <c r="C69" s="120">
        <f>SUM(C9:C16,C19:C25,C28:C31,C34,C37:C41,C44:C54,C57:C60,C63:C67)</f>
        <v>5000000</v>
      </c>
      <c r="D69" s="120"/>
      <c r="E69" s="120">
        <f t="shared" si="35"/>
        <v>106752000</v>
      </c>
      <c r="F69" s="121">
        <f t="shared" ref="F69:O69" si="43">SUM(F9:F16,F19:F25,F28:F31,F34,F37:F41,F44:F54,F57:F60,F63:F67)</f>
        <v>105647000</v>
      </c>
      <c r="G69" s="122">
        <f t="shared" si="43"/>
        <v>70459000</v>
      </c>
      <c r="H69" s="121">
        <f t="shared" si="43"/>
        <v>16591000</v>
      </c>
      <c r="I69" s="122">
        <f t="shared" si="43"/>
        <v>18475813</v>
      </c>
      <c r="J69" s="121">
        <f t="shared" si="43"/>
        <v>19372000</v>
      </c>
      <c r="K69" s="122">
        <f t="shared" si="43"/>
        <v>12490388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35963000</v>
      </c>
      <c r="Q69" s="122">
        <f t="shared" si="37"/>
        <v>30966201</v>
      </c>
      <c r="R69" s="67">
        <f t="shared" si="38"/>
        <v>16.762099933698991</v>
      </c>
      <c r="S69" s="68">
        <f t="shared" si="39"/>
        <v>-32.396003358553152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39.921185546983409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34.374425265027476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104858000</v>
      </c>
      <c r="C71" s="108"/>
      <c r="D71" s="108"/>
      <c r="E71" s="108">
        <f>$B71      +$C71      +$D71</f>
        <v>104858000</v>
      </c>
      <c r="F71" s="109">
        <v>104858000</v>
      </c>
      <c r="G71" s="110">
        <v>88247000</v>
      </c>
      <c r="H71" s="109">
        <v>36615000</v>
      </c>
      <c r="I71" s="110">
        <v>37991931</v>
      </c>
      <c r="J71" s="109">
        <v>45074000</v>
      </c>
      <c r="K71" s="110">
        <v>42380816</v>
      </c>
      <c r="L71" s="109"/>
      <c r="M71" s="110"/>
      <c r="N71" s="109"/>
      <c r="O71" s="110"/>
      <c r="P71" s="109">
        <f>$H71      +$J71      +$L71      +$N71</f>
        <v>81689000</v>
      </c>
      <c r="Q71" s="110">
        <f>$I71      +$K71      +$M71      +$O71</f>
        <v>80372747</v>
      </c>
      <c r="R71" s="54">
        <f>IF(($H71      =0),0,((($J71      -$H71      )/$H71      )*100))</f>
        <v>23.102553598252083</v>
      </c>
      <c r="S71" s="55">
        <f>IF(($I71      =0),0,((($K71      -$I71      )/$I71      )*100))</f>
        <v>11.552150376352284</v>
      </c>
      <c r="T71" s="54">
        <f>IF(($E71      =0),0,(($P71      /$E71      )*100))</f>
        <v>77.90440405119304</v>
      </c>
      <c r="U71" s="56">
        <f>IF(($E71      =0),0,(($Q71      /$E71      )*100))</f>
        <v>76.649132159682623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104858000</v>
      </c>
      <c r="C73" s="117">
        <f>SUM(C71:C72)</f>
        <v>0</v>
      </c>
      <c r="D73" s="117"/>
      <c r="E73" s="117">
        <f>$B73      +$C73      +$D73</f>
        <v>104858000</v>
      </c>
      <c r="F73" s="118">
        <f t="shared" ref="F73:O73" si="44">SUM(F71:F72)</f>
        <v>104858000</v>
      </c>
      <c r="G73" s="119">
        <f t="shared" si="44"/>
        <v>88247000</v>
      </c>
      <c r="H73" s="118">
        <f t="shared" si="44"/>
        <v>36615000</v>
      </c>
      <c r="I73" s="119">
        <f t="shared" si="44"/>
        <v>37991931</v>
      </c>
      <c r="J73" s="118">
        <f t="shared" si="44"/>
        <v>45074000</v>
      </c>
      <c r="K73" s="119">
        <f t="shared" si="44"/>
        <v>42380816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81689000</v>
      </c>
      <c r="Q73" s="119">
        <f>$I73      +$K73      +$M73      +$O73</f>
        <v>80372747</v>
      </c>
      <c r="R73" s="63">
        <f>IF(($H73      =0),0,((($J73      -$H73      )/$H73      )*100))</f>
        <v>23.102553598252083</v>
      </c>
      <c r="S73" s="64">
        <f>IF(($I73      =0),0,((($K73      -$I73      )/$I73      )*100))</f>
        <v>11.552150376352284</v>
      </c>
      <c r="T73" s="63">
        <f>IF(($E71      =0),0,(($P71      /$E71      )*100))</f>
        <v>77.90440405119304</v>
      </c>
      <c r="U73" s="65">
        <f>IF($E71   =0,0,($Q71   /$E71 )*100)</f>
        <v>76.649132159682623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104858000</v>
      </c>
      <c r="C74" s="120">
        <f>SUM(C71:C72)</f>
        <v>0</v>
      </c>
      <c r="D74" s="120"/>
      <c r="E74" s="120">
        <f>$B74      +$C74      +$D74</f>
        <v>104858000</v>
      </c>
      <c r="F74" s="121">
        <f t="shared" ref="F74:O74" si="45">SUM(F71:F72)</f>
        <v>104858000</v>
      </c>
      <c r="G74" s="122">
        <f t="shared" si="45"/>
        <v>88247000</v>
      </c>
      <c r="H74" s="121">
        <f t="shared" si="45"/>
        <v>36615000</v>
      </c>
      <c r="I74" s="122">
        <f t="shared" si="45"/>
        <v>37991931</v>
      </c>
      <c r="J74" s="121">
        <f t="shared" si="45"/>
        <v>45074000</v>
      </c>
      <c r="K74" s="122">
        <f t="shared" si="45"/>
        <v>42380816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81689000</v>
      </c>
      <c r="Q74" s="122">
        <f>$I74      +$K74      +$M74      +$O74</f>
        <v>80372747</v>
      </c>
      <c r="R74" s="67">
        <f>IF(($H74      =0),0,((($J74      -$H74      )/$H74      )*100))</f>
        <v>23.102553598252083</v>
      </c>
      <c r="S74" s="68">
        <f>IF(($I74      =0),0,((($K74      -$I74      )/$I74      )*100))</f>
        <v>11.552150376352284</v>
      </c>
      <c r="T74" s="67">
        <f>IF(($E71      =0),0,(($P71      /$E71      )*100))</f>
        <v>77.90440405119304</v>
      </c>
      <c r="U74" s="71">
        <f>IF($E71   =0,0,($Q71   /$E71 )*100)</f>
        <v>76.649132159682623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206610000</v>
      </c>
      <c r="C75" s="120">
        <f>SUM(C9:C16,C19:C25,C28:C31,C34,C37:C41,C44:C54,C57:C60,C63:C67,C71:C72)</f>
        <v>5000000</v>
      </c>
      <c r="D75" s="120"/>
      <c r="E75" s="120">
        <f>$B75      +$C75      +$D75</f>
        <v>211610000</v>
      </c>
      <c r="F75" s="121">
        <f t="shared" ref="F75:O75" si="46">SUM(F9:F16,F19:F25,F28:F31,F34,F37:F41,F44:F54,F57:F60,F63:F67,F71:F72)</f>
        <v>210505000</v>
      </c>
      <c r="G75" s="122">
        <f t="shared" si="46"/>
        <v>158706000</v>
      </c>
      <c r="H75" s="121">
        <f t="shared" si="46"/>
        <v>53206000</v>
      </c>
      <c r="I75" s="122">
        <f t="shared" si="46"/>
        <v>56467744</v>
      </c>
      <c r="J75" s="121">
        <f t="shared" si="46"/>
        <v>64446000</v>
      </c>
      <c r="K75" s="122">
        <f t="shared" si="46"/>
        <v>54871204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117652000</v>
      </c>
      <c r="Q75" s="122">
        <f>$I75      +$K75      +$M75      +$O75</f>
        <v>111338948</v>
      </c>
      <c r="R75" s="67">
        <f>IF(($H75      =0),0,((($J75      -$H75      )/$H75      )*100))</f>
        <v>21.12543698079164</v>
      </c>
      <c r="S75" s="68">
        <f>IF(($I75      =0),0,((($K75      -$I75      )/$I75      )*100))</f>
        <v>-2.827348654127213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60.352000328301095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57.113591152285537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142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143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144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145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146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147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148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149</v>
      </c>
    </row>
    <row r="118" spans="1:23" x14ac:dyDescent="0.25">
      <c r="A118" s="35" t="s">
        <v>150</v>
      </c>
    </row>
    <row r="119" spans="1:23" ht="13" x14ac:dyDescent="0.3">
      <c r="A119" s="35" t="s">
        <v>151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152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153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154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qD+5M13QABufuD5oYq/jBkCdjTuN0ibDGxPzJ8UnvyDk4aQGP7QMY3sUY12umDIcUqZ2y1G5eDXRZphstDzfcw==" saltValue="K5yUghgfat+35bQboOaJx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140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2400000</v>
      </c>
      <c r="C10" s="108"/>
      <c r="D10" s="108"/>
      <c r="E10" s="108">
        <f t="shared" ref="E10:E17" si="0">$B10      +$C10      +$D10</f>
        <v>2400000</v>
      </c>
      <c r="F10" s="109">
        <v>2400000</v>
      </c>
      <c r="G10" s="110">
        <v>2400000</v>
      </c>
      <c r="H10" s="109">
        <v>415000</v>
      </c>
      <c r="I10" s="110">
        <v>512943</v>
      </c>
      <c r="J10" s="109">
        <v>221000</v>
      </c>
      <c r="K10" s="110">
        <v>154517</v>
      </c>
      <c r="L10" s="109"/>
      <c r="M10" s="110"/>
      <c r="N10" s="109"/>
      <c r="O10" s="110"/>
      <c r="P10" s="109">
        <f t="shared" ref="P10:P17" si="1">$H10      +$J10      +$L10      +$N10</f>
        <v>636000</v>
      </c>
      <c r="Q10" s="110">
        <f t="shared" ref="Q10:Q17" si="2">$I10      +$K10      +$M10      +$O10</f>
        <v>667460</v>
      </c>
      <c r="R10" s="54">
        <f t="shared" ref="R10:R17" si="3">IF(($H10      =0),0,((($J10      -$H10      )/$H10      )*100))</f>
        <v>-46.746987951807228</v>
      </c>
      <c r="S10" s="55">
        <f t="shared" ref="S10:S17" si="4">IF(($I10      =0),0,((($K10      -$I10      )/$I10      )*100))</f>
        <v>-69.876380026630642</v>
      </c>
      <c r="T10" s="54">
        <f t="shared" ref="T10:T16" si="5">IF(($E10      =0),0,(($P10      /$E10      )*100))</f>
        <v>26.5</v>
      </c>
      <c r="U10" s="56">
        <f t="shared" ref="U10:U16" si="6">IF(($E10      =0),0,(($Q10      /$E10      )*100))</f>
        <v>27.810833333333335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2400000</v>
      </c>
      <c r="C17" s="111">
        <f>SUM(C9:C16)</f>
        <v>0</v>
      </c>
      <c r="D17" s="111"/>
      <c r="E17" s="111">
        <f t="shared" si="0"/>
        <v>2400000</v>
      </c>
      <c r="F17" s="112">
        <f t="shared" ref="F17:O17" si="7">SUM(F9:F16)</f>
        <v>2400000</v>
      </c>
      <c r="G17" s="113">
        <f t="shared" si="7"/>
        <v>2400000</v>
      </c>
      <c r="H17" s="112">
        <f t="shared" si="7"/>
        <v>415000</v>
      </c>
      <c r="I17" s="113">
        <f t="shared" si="7"/>
        <v>512943</v>
      </c>
      <c r="J17" s="112">
        <f t="shared" si="7"/>
        <v>221000</v>
      </c>
      <c r="K17" s="113">
        <f t="shared" si="7"/>
        <v>154517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636000</v>
      </c>
      <c r="Q17" s="113">
        <f t="shared" si="2"/>
        <v>667460</v>
      </c>
      <c r="R17" s="58">
        <f t="shared" si="3"/>
        <v>-46.746987951807228</v>
      </c>
      <c r="S17" s="59">
        <f t="shared" si="4"/>
        <v>-69.876380026630642</v>
      </c>
      <c r="T17" s="58">
        <f>IF((SUM($E9:$E14))=0,0,(P17/(SUM($E9:$E14))*100))</f>
        <v>26.5</v>
      </c>
      <c r="U17" s="60">
        <f>IF((SUM($E9:$E14))=0,0,(Q17/(SUM($E9:$E14))*100))</f>
        <v>27.810833333333335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2686000</v>
      </c>
      <c r="C31" s="108"/>
      <c r="D31" s="108"/>
      <c r="E31" s="108">
        <f>$B31      +$C31      +$D31</f>
        <v>2686000</v>
      </c>
      <c r="F31" s="109">
        <v>2686000</v>
      </c>
      <c r="G31" s="110">
        <v>1880000</v>
      </c>
      <c r="H31" s="109"/>
      <c r="I31" s="110"/>
      <c r="J31" s="109">
        <v>411000</v>
      </c>
      <c r="K31" s="110">
        <v>430151</v>
      </c>
      <c r="L31" s="109"/>
      <c r="M31" s="110"/>
      <c r="N31" s="109"/>
      <c r="O31" s="110"/>
      <c r="P31" s="109">
        <f>$H31      +$J31      +$L31      +$N31</f>
        <v>411000</v>
      </c>
      <c r="Q31" s="110">
        <f>$I31      +$K31      +$M31      +$O31</f>
        <v>430151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15.30156366344006</v>
      </c>
      <c r="U31" s="56">
        <f>IF(($E31      =0),0,(($Q31      /$E31      )*100))</f>
        <v>16.014556962025317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2686000</v>
      </c>
      <c r="C32" s="111">
        <f>SUM(C28:C31)</f>
        <v>0</v>
      </c>
      <c r="D32" s="111"/>
      <c r="E32" s="111">
        <f>$B32      +$C32      +$D32</f>
        <v>2686000</v>
      </c>
      <c r="F32" s="112">
        <f t="shared" ref="F32:O32" si="16">SUM(F28:F31)</f>
        <v>2686000</v>
      </c>
      <c r="G32" s="113">
        <f t="shared" si="16"/>
        <v>1880000</v>
      </c>
      <c r="H32" s="112">
        <f t="shared" si="16"/>
        <v>0</v>
      </c>
      <c r="I32" s="113">
        <f t="shared" si="16"/>
        <v>0</v>
      </c>
      <c r="J32" s="112">
        <f t="shared" si="16"/>
        <v>411000</v>
      </c>
      <c r="K32" s="113">
        <f t="shared" si="16"/>
        <v>430151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411000</v>
      </c>
      <c r="Q32" s="113">
        <f>$I32      +$K32      +$M32      +$O32</f>
        <v>430151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15.30156366344006</v>
      </c>
      <c r="U32" s="60">
        <f>IF($E32   =0,0,($Q32   /$E32   )*100)</f>
        <v>16.014556962025317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8403000</v>
      </c>
      <c r="C34" s="108"/>
      <c r="D34" s="108"/>
      <c r="E34" s="108">
        <f>$B34      +$C34      +$D34</f>
        <v>8403000</v>
      </c>
      <c r="F34" s="109">
        <v>8403000</v>
      </c>
      <c r="G34" s="110">
        <v>5882000</v>
      </c>
      <c r="H34" s="109">
        <v>2101000</v>
      </c>
      <c r="I34" s="110">
        <v>2132042</v>
      </c>
      <c r="J34" s="109">
        <v>2424000</v>
      </c>
      <c r="K34" s="110">
        <v>2421392</v>
      </c>
      <c r="L34" s="109"/>
      <c r="M34" s="110"/>
      <c r="N34" s="109"/>
      <c r="O34" s="110"/>
      <c r="P34" s="109">
        <f>$H34      +$J34      +$L34      +$N34</f>
        <v>4525000</v>
      </c>
      <c r="Q34" s="110">
        <f>$I34      +$K34      +$M34      +$O34</f>
        <v>4553434</v>
      </c>
      <c r="R34" s="54">
        <f>IF(($H34      =0),0,((($J34      -$H34      )/$H34      )*100))</f>
        <v>15.373631603998097</v>
      </c>
      <c r="S34" s="55">
        <f>IF(($I34      =0),0,((($K34      -$I34      )/$I34      )*100))</f>
        <v>13.571496246321601</v>
      </c>
      <c r="T34" s="54">
        <f>IF(($E34      =0),0,(($P34      /$E34      )*100))</f>
        <v>53.849815542068313</v>
      </c>
      <c r="U34" s="56">
        <f>IF(($E34      =0),0,(($Q34      /$E34      )*100))</f>
        <v>54.188194692371773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8403000</v>
      </c>
      <c r="C35" s="111">
        <f>C34</f>
        <v>0</v>
      </c>
      <c r="D35" s="111"/>
      <c r="E35" s="111">
        <f>$B35      +$C35      +$D35</f>
        <v>8403000</v>
      </c>
      <c r="F35" s="112">
        <f t="shared" ref="F35:O35" si="17">F34</f>
        <v>8403000</v>
      </c>
      <c r="G35" s="113">
        <f t="shared" si="17"/>
        <v>5882000</v>
      </c>
      <c r="H35" s="112">
        <f t="shared" si="17"/>
        <v>2101000</v>
      </c>
      <c r="I35" s="113">
        <f t="shared" si="17"/>
        <v>2132042</v>
      </c>
      <c r="J35" s="112">
        <f t="shared" si="17"/>
        <v>2424000</v>
      </c>
      <c r="K35" s="113">
        <f t="shared" si="17"/>
        <v>2421392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4525000</v>
      </c>
      <c r="Q35" s="113">
        <f>$I35      +$K35      +$M35      +$O35</f>
        <v>4553434</v>
      </c>
      <c r="R35" s="58">
        <f>IF(($H35      =0),0,((($J35      -$H35      )/$H35      )*100))</f>
        <v>15.373631603998097</v>
      </c>
      <c r="S35" s="59">
        <f>IF(($I35      =0),0,((($K35      -$I35      )/$I35      )*100))</f>
        <v>13.571496246321601</v>
      </c>
      <c r="T35" s="58">
        <f>IF($E35   =0,0,($P35   /$E35   )*100)</f>
        <v>53.849815542068313</v>
      </c>
      <c r="U35" s="60">
        <f>IF($E35   =0,0,($Q35   /$E35   )*100)</f>
        <v>54.188194692371773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100000000</v>
      </c>
      <c r="C46" s="108"/>
      <c r="D46" s="108"/>
      <c r="E46" s="108">
        <f t="shared" si="26"/>
        <v>100000000</v>
      </c>
      <c r="F46" s="109">
        <v>100000000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70000000</v>
      </c>
      <c r="C54" s="108"/>
      <c r="D54" s="108"/>
      <c r="E54" s="108">
        <f t="shared" si="26"/>
        <v>70000000</v>
      </c>
      <c r="F54" s="109">
        <v>70000000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170000000</v>
      </c>
      <c r="C55" s="111">
        <f>SUM(C44:C54)</f>
        <v>0</v>
      </c>
      <c r="D55" s="111"/>
      <c r="E55" s="111">
        <f t="shared" si="26"/>
        <v>170000000</v>
      </c>
      <c r="F55" s="112">
        <f t="shared" ref="F55:O55" si="33">SUM(F44:F54)</f>
        <v>170000000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183489000</v>
      </c>
      <c r="C69" s="120">
        <f>SUM(C9:C16,C19:C25,C28:C31,C34,C37:C41,C44:C54,C57:C60,C63:C67)</f>
        <v>0</v>
      </c>
      <c r="D69" s="120"/>
      <c r="E69" s="120">
        <f t="shared" si="35"/>
        <v>183489000</v>
      </c>
      <c r="F69" s="121">
        <f t="shared" ref="F69:O69" si="43">SUM(F9:F16,F19:F25,F28:F31,F34,F37:F41,F44:F54,F57:F60,F63:F67)</f>
        <v>183489000</v>
      </c>
      <c r="G69" s="122">
        <f t="shared" si="43"/>
        <v>10162000</v>
      </c>
      <c r="H69" s="121">
        <f t="shared" si="43"/>
        <v>2516000</v>
      </c>
      <c r="I69" s="122">
        <f t="shared" si="43"/>
        <v>2644985</v>
      </c>
      <c r="J69" s="121">
        <f t="shared" si="43"/>
        <v>3056000</v>
      </c>
      <c r="K69" s="122">
        <f t="shared" si="43"/>
        <v>3006060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5572000</v>
      </c>
      <c r="Q69" s="122">
        <f t="shared" si="37"/>
        <v>5651045</v>
      </c>
      <c r="R69" s="67">
        <f t="shared" si="38"/>
        <v>21.462639109697935</v>
      </c>
      <c r="S69" s="68">
        <f t="shared" si="39"/>
        <v>13.65130615107458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41.30773222625843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41.893728222996515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425942000</v>
      </c>
      <c r="C71" s="108"/>
      <c r="D71" s="108"/>
      <c r="E71" s="108">
        <f>$B71      +$C71      +$D71</f>
        <v>425942000</v>
      </c>
      <c r="F71" s="109">
        <v>425942000</v>
      </c>
      <c r="G71" s="110">
        <v>327596000</v>
      </c>
      <c r="H71" s="109">
        <v>81019000</v>
      </c>
      <c r="I71" s="110">
        <v>82768516</v>
      </c>
      <c r="J71" s="109">
        <v>135163000</v>
      </c>
      <c r="K71" s="110">
        <v>169236188</v>
      </c>
      <c r="L71" s="109"/>
      <c r="M71" s="110"/>
      <c r="N71" s="109"/>
      <c r="O71" s="110"/>
      <c r="P71" s="109">
        <f>$H71      +$J71      +$L71      +$N71</f>
        <v>216182000</v>
      </c>
      <c r="Q71" s="110">
        <f>$I71      +$K71      +$M71      +$O71</f>
        <v>252004704</v>
      </c>
      <c r="R71" s="54">
        <f>IF(($H71      =0),0,((($J71      -$H71      )/$H71      )*100))</f>
        <v>66.828768560461128</v>
      </c>
      <c r="S71" s="55">
        <f>IF(($I71      =0),0,((($K71      -$I71      )/$I71      )*100))</f>
        <v>104.46927911574492</v>
      </c>
      <c r="T71" s="54">
        <f>IF(($E71      =0),0,(($P71      /$E71      )*100))</f>
        <v>50.753858506557222</v>
      </c>
      <c r="U71" s="56">
        <f>IF(($E71      =0),0,(($Q71      /$E71      )*100))</f>
        <v>59.164089007423549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>
        <v>142793000</v>
      </c>
      <c r="C72" s="108"/>
      <c r="D72" s="108"/>
      <c r="E72" s="108">
        <f>$B72      +$C72      +$D72</f>
        <v>142793000</v>
      </c>
      <c r="F72" s="109">
        <v>142793000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568735000</v>
      </c>
      <c r="C73" s="117">
        <f>SUM(C71:C72)</f>
        <v>0</v>
      </c>
      <c r="D73" s="117"/>
      <c r="E73" s="117">
        <f>$B73      +$C73      +$D73</f>
        <v>568735000</v>
      </c>
      <c r="F73" s="118">
        <f t="shared" ref="F73:O73" si="44">SUM(F71:F72)</f>
        <v>568735000</v>
      </c>
      <c r="G73" s="119">
        <f t="shared" si="44"/>
        <v>327596000</v>
      </c>
      <c r="H73" s="118">
        <f t="shared" si="44"/>
        <v>81019000</v>
      </c>
      <c r="I73" s="119">
        <f t="shared" si="44"/>
        <v>82768516</v>
      </c>
      <c r="J73" s="118">
        <f t="shared" si="44"/>
        <v>135163000</v>
      </c>
      <c r="K73" s="119">
        <f t="shared" si="44"/>
        <v>169236188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216182000</v>
      </c>
      <c r="Q73" s="119">
        <f>$I73      +$K73      +$M73      +$O73</f>
        <v>252004704</v>
      </c>
      <c r="R73" s="63">
        <f>IF(($H73      =0),0,((($J73      -$H73      )/$H73      )*100))</f>
        <v>66.828768560461128</v>
      </c>
      <c r="S73" s="64">
        <f>IF(($I73      =0),0,((($K73      -$I73      )/$I73      )*100))</f>
        <v>104.46927911574492</v>
      </c>
      <c r="T73" s="63">
        <f>IF(($E71      =0),0,(($P71      /$E71      )*100))</f>
        <v>50.753858506557222</v>
      </c>
      <c r="U73" s="65">
        <f>IF($E71   =0,0,($Q71   /$E71 )*100)</f>
        <v>59.164089007423549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568735000</v>
      </c>
      <c r="C74" s="120">
        <f>SUM(C71:C72)</f>
        <v>0</v>
      </c>
      <c r="D74" s="120"/>
      <c r="E74" s="120">
        <f>$B74      +$C74      +$D74</f>
        <v>568735000</v>
      </c>
      <c r="F74" s="121">
        <f t="shared" ref="F74:O74" si="45">SUM(F71:F72)</f>
        <v>568735000</v>
      </c>
      <c r="G74" s="122">
        <f t="shared" si="45"/>
        <v>327596000</v>
      </c>
      <c r="H74" s="121">
        <f t="shared" si="45"/>
        <v>81019000</v>
      </c>
      <c r="I74" s="122">
        <f t="shared" si="45"/>
        <v>82768516</v>
      </c>
      <c r="J74" s="121">
        <f t="shared" si="45"/>
        <v>135163000</v>
      </c>
      <c r="K74" s="122">
        <f t="shared" si="45"/>
        <v>169236188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216182000</v>
      </c>
      <c r="Q74" s="122">
        <f>$I74      +$K74      +$M74      +$O74</f>
        <v>252004704</v>
      </c>
      <c r="R74" s="67">
        <f>IF(($H74      =0),0,((($J74      -$H74      )/$H74      )*100))</f>
        <v>66.828768560461128</v>
      </c>
      <c r="S74" s="68">
        <f>IF(($I74      =0),0,((($K74      -$I74      )/$I74      )*100))</f>
        <v>104.46927911574492</v>
      </c>
      <c r="T74" s="67">
        <f>IF(($E71      =0),0,(($P71      /$E71      )*100))</f>
        <v>50.753858506557222</v>
      </c>
      <c r="U74" s="71">
        <f>IF($E71   =0,0,($Q71   /$E71 )*100)</f>
        <v>59.164089007423549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752224000</v>
      </c>
      <c r="C75" s="120">
        <f>SUM(C9:C16,C19:C25,C28:C31,C34,C37:C41,C44:C54,C57:C60,C63:C67,C71:C72)</f>
        <v>0</v>
      </c>
      <c r="D75" s="120"/>
      <c r="E75" s="120">
        <f>$B75      +$C75      +$D75</f>
        <v>752224000</v>
      </c>
      <c r="F75" s="121">
        <f t="shared" ref="F75:O75" si="46">SUM(F9:F16,F19:F25,F28:F31,F34,F37:F41,F44:F54,F57:F60,F63:F67,F71:F72)</f>
        <v>752224000</v>
      </c>
      <c r="G75" s="122">
        <f t="shared" si="46"/>
        <v>337758000</v>
      </c>
      <c r="H75" s="121">
        <f t="shared" si="46"/>
        <v>83535000</v>
      </c>
      <c r="I75" s="122">
        <f t="shared" si="46"/>
        <v>85413501</v>
      </c>
      <c r="J75" s="121">
        <f t="shared" si="46"/>
        <v>138219000</v>
      </c>
      <c r="K75" s="122">
        <f t="shared" si="46"/>
        <v>172242248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221754000</v>
      </c>
      <c r="Q75" s="122">
        <f>$I75      +$K75      +$M75      +$O75</f>
        <v>257655749</v>
      </c>
      <c r="R75" s="67">
        <f>IF(($H75      =0),0,((($J75      -$H75      )/$H75      )*100))</f>
        <v>65.462381037888306</v>
      </c>
      <c r="S75" s="68">
        <f>IF(($I75      =0),0,((($K75      -$I75      )/$I75      )*100))</f>
        <v>101.65693477428117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50.463895355584832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58.633949129669958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142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143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144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145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146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147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148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149</v>
      </c>
    </row>
    <row r="118" spans="1:23" x14ac:dyDescent="0.25">
      <c r="A118" s="35" t="s">
        <v>150</v>
      </c>
    </row>
    <row r="119" spans="1:23" ht="13" x14ac:dyDescent="0.3">
      <c r="A119" s="35" t="s">
        <v>151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152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153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154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MCwat6Wuw0xntkVpw3DqpcEZsJ3/PdBixgV+5fXdCw00/1yo9ZY3J/xyYskbO/x87KL4+UDIUAZ/TiHPGNujrA==" saltValue="laoAX4vBMmRqZItwbLqrh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2000000</v>
      </c>
      <c r="C10" s="108"/>
      <c r="D10" s="108"/>
      <c r="E10" s="108">
        <f t="shared" ref="E10:E17" si="0">$B10      +$C10      +$D10</f>
        <v>2000000</v>
      </c>
      <c r="F10" s="109">
        <v>2000000</v>
      </c>
      <c r="G10" s="110">
        <v>2000000</v>
      </c>
      <c r="H10" s="109">
        <v>419000</v>
      </c>
      <c r="I10" s="110">
        <v>548096</v>
      </c>
      <c r="J10" s="109">
        <v>489000</v>
      </c>
      <c r="K10" s="110">
        <v>492888</v>
      </c>
      <c r="L10" s="109"/>
      <c r="M10" s="110"/>
      <c r="N10" s="109"/>
      <c r="O10" s="110"/>
      <c r="P10" s="109">
        <f t="shared" ref="P10:P17" si="1">$H10      +$J10      +$L10      +$N10</f>
        <v>908000</v>
      </c>
      <c r="Q10" s="110">
        <f t="shared" ref="Q10:Q17" si="2">$I10      +$K10      +$M10      +$O10</f>
        <v>1040984</v>
      </c>
      <c r="R10" s="54">
        <f t="shared" ref="R10:R17" si="3">IF(($H10      =0),0,((($J10      -$H10      )/$H10      )*100))</f>
        <v>16.706443914081145</v>
      </c>
      <c r="S10" s="55">
        <f t="shared" ref="S10:S17" si="4">IF(($I10      =0),0,((($K10      -$I10      )/$I10      )*100))</f>
        <v>-10.072687996263427</v>
      </c>
      <c r="T10" s="54">
        <f t="shared" ref="T10:T16" si="5">IF(($E10      =0),0,(($P10      /$E10      )*100))</f>
        <v>45.4</v>
      </c>
      <c r="U10" s="56">
        <f t="shared" ref="U10:U16" si="6">IF(($E10      =0),0,(($Q10      /$E10      )*100))</f>
        <v>52.049199999999999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2000000</v>
      </c>
      <c r="C17" s="111">
        <f>SUM(C9:C16)</f>
        <v>0</v>
      </c>
      <c r="D17" s="111"/>
      <c r="E17" s="111">
        <f t="shared" si="0"/>
        <v>2000000</v>
      </c>
      <c r="F17" s="112">
        <f t="shared" ref="F17:O17" si="7">SUM(F9:F16)</f>
        <v>2000000</v>
      </c>
      <c r="G17" s="113">
        <f t="shared" si="7"/>
        <v>2000000</v>
      </c>
      <c r="H17" s="112">
        <f t="shared" si="7"/>
        <v>419000</v>
      </c>
      <c r="I17" s="113">
        <f t="shared" si="7"/>
        <v>548096</v>
      </c>
      <c r="J17" s="112">
        <f t="shared" si="7"/>
        <v>489000</v>
      </c>
      <c r="K17" s="113">
        <f t="shared" si="7"/>
        <v>492888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908000</v>
      </c>
      <c r="Q17" s="113">
        <f t="shared" si="2"/>
        <v>1040984</v>
      </c>
      <c r="R17" s="58">
        <f t="shared" si="3"/>
        <v>16.706443914081145</v>
      </c>
      <c r="S17" s="59">
        <f t="shared" si="4"/>
        <v>-10.072687996263427</v>
      </c>
      <c r="T17" s="58">
        <f>IF((SUM($E9:$E14))=0,0,(P17/(SUM($E9:$E14))*100))</f>
        <v>45.4</v>
      </c>
      <c r="U17" s="60">
        <f>IF((SUM($E9:$E14))=0,0,(Q17/(SUM($E9:$E14))*100))</f>
        <v>52.049199999999999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2003000</v>
      </c>
      <c r="C34" s="108"/>
      <c r="D34" s="108"/>
      <c r="E34" s="108">
        <f>$B34      +$C34      +$D34</f>
        <v>2003000</v>
      </c>
      <c r="F34" s="109">
        <v>2003000</v>
      </c>
      <c r="G34" s="110">
        <v>1402000</v>
      </c>
      <c r="H34" s="109">
        <v>501000</v>
      </c>
      <c r="I34" s="110">
        <v>168550</v>
      </c>
      <c r="J34" s="109">
        <v>901000</v>
      </c>
      <c r="K34" s="110">
        <v>1008900</v>
      </c>
      <c r="L34" s="109"/>
      <c r="M34" s="110"/>
      <c r="N34" s="109"/>
      <c r="O34" s="110"/>
      <c r="P34" s="109">
        <f>$H34      +$J34      +$L34      +$N34</f>
        <v>1402000</v>
      </c>
      <c r="Q34" s="110">
        <f>$I34      +$K34      +$M34      +$O34</f>
        <v>1177450</v>
      </c>
      <c r="R34" s="54">
        <f>IF(($H34      =0),0,((($J34      -$H34      )/$H34      )*100))</f>
        <v>79.840319361277452</v>
      </c>
      <c r="S34" s="55">
        <f>IF(($I34      =0),0,((($K34      -$I34      )/$I34      )*100))</f>
        <v>498.57609018095525</v>
      </c>
      <c r="T34" s="54">
        <f>IF(($E34      =0),0,(($P34      /$E34      )*100))</f>
        <v>69.995007488766845</v>
      </c>
      <c r="U34" s="56">
        <f>IF(($E34      =0),0,(($Q34      /$E34      )*100))</f>
        <v>58.784323514727909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2003000</v>
      </c>
      <c r="C35" s="111">
        <f>C34</f>
        <v>0</v>
      </c>
      <c r="D35" s="111"/>
      <c r="E35" s="111">
        <f>$B35      +$C35      +$D35</f>
        <v>2003000</v>
      </c>
      <c r="F35" s="112">
        <f t="shared" ref="F35:O35" si="17">F34</f>
        <v>2003000</v>
      </c>
      <c r="G35" s="113">
        <f t="shared" si="17"/>
        <v>1402000</v>
      </c>
      <c r="H35" s="112">
        <f t="shared" si="17"/>
        <v>501000</v>
      </c>
      <c r="I35" s="113">
        <f t="shared" si="17"/>
        <v>168550</v>
      </c>
      <c r="J35" s="112">
        <f t="shared" si="17"/>
        <v>901000</v>
      </c>
      <c r="K35" s="113">
        <f t="shared" si="17"/>
        <v>1008900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1402000</v>
      </c>
      <c r="Q35" s="113">
        <f>$I35      +$K35      +$M35      +$O35</f>
        <v>1177450</v>
      </c>
      <c r="R35" s="58">
        <f>IF(($H35      =0),0,((($J35      -$H35      )/$H35      )*100))</f>
        <v>79.840319361277452</v>
      </c>
      <c r="S35" s="59">
        <f>IF(($I35      =0),0,((($K35      -$I35      )/$I35      )*100))</f>
        <v>498.57609018095525</v>
      </c>
      <c r="T35" s="58">
        <f>IF($E35   =0,0,($P35   /$E35   )*100)</f>
        <v>69.995007488766845</v>
      </c>
      <c r="U35" s="60">
        <f>IF($E35   =0,0,($Q35   /$E35   )*100)</f>
        <v>58.784323514727909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12079000</v>
      </c>
      <c r="C37" s="108"/>
      <c r="D37" s="108"/>
      <c r="E37" s="108">
        <f t="shared" ref="E37:E42" si="18">$B37      +$C37      +$D37</f>
        <v>12079000</v>
      </c>
      <c r="F37" s="109">
        <v>12079000</v>
      </c>
      <c r="G37" s="110">
        <v>5435000</v>
      </c>
      <c r="H37" s="109"/>
      <c r="I37" s="110">
        <v>7681474</v>
      </c>
      <c r="J37" s="109">
        <v>4720000</v>
      </c>
      <c r="K37" s="110">
        <v>2379591</v>
      </c>
      <c r="L37" s="109"/>
      <c r="M37" s="110"/>
      <c r="N37" s="109"/>
      <c r="O37" s="110"/>
      <c r="P37" s="109">
        <f t="shared" ref="P37:P42" si="19">$H37      +$J37      +$L37      +$N37</f>
        <v>4720000</v>
      </c>
      <c r="Q37" s="110">
        <f t="shared" ref="Q37:Q42" si="20">$I37      +$K37      +$M37      +$O37</f>
        <v>10061065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-69.02168776461393</v>
      </c>
      <c r="T37" s="54">
        <f t="shared" ref="T37:T41" si="23">IF(($E37      =0),0,(($P37      /$E37      )*100))</f>
        <v>39.07608245715705</v>
      </c>
      <c r="U37" s="56">
        <f t="shared" ref="U37:U41" si="24">IF(($E37      =0),0,(($Q37      /$E37      )*100))</f>
        <v>83.293857107376439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4995000</v>
      </c>
      <c r="C38" s="108"/>
      <c r="D38" s="108"/>
      <c r="E38" s="108">
        <f t="shared" si="18"/>
        <v>4995000</v>
      </c>
      <c r="F38" s="109">
        <v>4542000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5000000</v>
      </c>
      <c r="C40" s="108"/>
      <c r="D40" s="108"/>
      <c r="E40" s="108">
        <f t="shared" si="18"/>
        <v>5000000</v>
      </c>
      <c r="F40" s="109">
        <v>5000000</v>
      </c>
      <c r="G40" s="110">
        <v>3000000</v>
      </c>
      <c r="H40" s="109"/>
      <c r="I40" s="110">
        <v>3204356</v>
      </c>
      <c r="J40" s="109">
        <v>2699000</v>
      </c>
      <c r="K40" s="110"/>
      <c r="L40" s="109"/>
      <c r="M40" s="110"/>
      <c r="N40" s="109"/>
      <c r="O40" s="110"/>
      <c r="P40" s="109">
        <f t="shared" si="19"/>
        <v>2699000</v>
      </c>
      <c r="Q40" s="110">
        <f t="shared" si="20"/>
        <v>3204356</v>
      </c>
      <c r="R40" s="54">
        <f t="shared" si="21"/>
        <v>0</v>
      </c>
      <c r="S40" s="55">
        <f t="shared" si="22"/>
        <v>-100</v>
      </c>
      <c r="T40" s="54">
        <f t="shared" si="23"/>
        <v>53.98</v>
      </c>
      <c r="U40" s="56">
        <f t="shared" si="24"/>
        <v>64.087119999999999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22074000</v>
      </c>
      <c r="C42" s="111">
        <f>SUM(C37:C41)</f>
        <v>0</v>
      </c>
      <c r="D42" s="111"/>
      <c r="E42" s="111">
        <f t="shared" si="18"/>
        <v>22074000</v>
      </c>
      <c r="F42" s="112">
        <f t="shared" ref="F42:O42" si="25">SUM(F37:F41)</f>
        <v>21621000</v>
      </c>
      <c r="G42" s="113">
        <f t="shared" si="25"/>
        <v>8435000</v>
      </c>
      <c r="H42" s="112">
        <f t="shared" si="25"/>
        <v>0</v>
      </c>
      <c r="I42" s="113">
        <f t="shared" si="25"/>
        <v>10885830</v>
      </c>
      <c r="J42" s="112">
        <f t="shared" si="25"/>
        <v>7419000</v>
      </c>
      <c r="K42" s="113">
        <f t="shared" si="25"/>
        <v>2379591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7419000</v>
      </c>
      <c r="Q42" s="113">
        <f t="shared" si="20"/>
        <v>13265421</v>
      </c>
      <c r="R42" s="58">
        <f t="shared" si="21"/>
        <v>0</v>
      </c>
      <c r="S42" s="59">
        <f t="shared" si="22"/>
        <v>-78.140472522536172</v>
      </c>
      <c r="T42" s="58">
        <f>IF((+$E37+$E40) =0,0,(P42   /(+$E37+$E40) )*100)</f>
        <v>43.439311435095732</v>
      </c>
      <c r="U42" s="60">
        <f>IF((+$E37+$E40) =0,0,(Q42   /(+$E37+$E40) )*100)</f>
        <v>77.670946776743364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26077000</v>
      </c>
      <c r="C69" s="120">
        <f>SUM(C9:C16,C19:C25,C28:C31,C34,C37:C41,C44:C54,C57:C60,C63:C67)</f>
        <v>0</v>
      </c>
      <c r="D69" s="120"/>
      <c r="E69" s="120">
        <f t="shared" si="35"/>
        <v>26077000</v>
      </c>
      <c r="F69" s="121">
        <f t="shared" ref="F69:O69" si="43">SUM(F9:F16,F19:F25,F28:F31,F34,F37:F41,F44:F54,F57:F60,F63:F67)</f>
        <v>25624000</v>
      </c>
      <c r="G69" s="122">
        <f t="shared" si="43"/>
        <v>11837000</v>
      </c>
      <c r="H69" s="121">
        <f t="shared" si="43"/>
        <v>920000</v>
      </c>
      <c r="I69" s="122">
        <f t="shared" si="43"/>
        <v>11602476</v>
      </c>
      <c r="J69" s="121">
        <f t="shared" si="43"/>
        <v>8809000</v>
      </c>
      <c r="K69" s="122">
        <f t="shared" si="43"/>
        <v>3881379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9729000</v>
      </c>
      <c r="Q69" s="122">
        <f t="shared" si="37"/>
        <v>15483855</v>
      </c>
      <c r="R69" s="67">
        <f t="shared" si="38"/>
        <v>857.49999999999989</v>
      </c>
      <c r="S69" s="68">
        <f t="shared" si="39"/>
        <v>-66.546976697042936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46.148373019637603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73.445854283274841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81185000</v>
      </c>
      <c r="C71" s="108"/>
      <c r="D71" s="108"/>
      <c r="E71" s="108">
        <f>$B71      +$C71      +$D71</f>
        <v>81185000</v>
      </c>
      <c r="F71" s="109">
        <v>81185000</v>
      </c>
      <c r="G71" s="110">
        <v>71036000</v>
      </c>
      <c r="H71" s="109">
        <v>27408000</v>
      </c>
      <c r="I71" s="110">
        <v>22505110</v>
      </c>
      <c r="J71" s="109">
        <v>33108000</v>
      </c>
      <c r="K71" s="110">
        <v>37184290</v>
      </c>
      <c r="L71" s="109"/>
      <c r="M71" s="110"/>
      <c r="N71" s="109"/>
      <c r="O71" s="110"/>
      <c r="P71" s="109">
        <f>$H71      +$J71      +$L71      +$N71</f>
        <v>60516000</v>
      </c>
      <c r="Q71" s="110">
        <f>$I71      +$K71      +$M71      +$O71</f>
        <v>59689400</v>
      </c>
      <c r="R71" s="54">
        <f>IF(($H71      =0),0,((($J71      -$H71      )/$H71      )*100))</f>
        <v>20.796847635726795</v>
      </c>
      <c r="S71" s="55">
        <f>IF(($I71      =0),0,((($K71      -$I71      )/$I71      )*100))</f>
        <v>65.225986453743161</v>
      </c>
      <c r="T71" s="54">
        <f>IF(($E71      =0),0,(($P71      /$E71      )*100))</f>
        <v>74.540863459998761</v>
      </c>
      <c r="U71" s="56">
        <f>IF(($E71      =0),0,(($Q71      /$E71      )*100))</f>
        <v>73.522695079140234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81185000</v>
      </c>
      <c r="C73" s="117">
        <f>SUM(C71:C72)</f>
        <v>0</v>
      </c>
      <c r="D73" s="117"/>
      <c r="E73" s="117">
        <f>$B73      +$C73      +$D73</f>
        <v>81185000</v>
      </c>
      <c r="F73" s="118">
        <f t="shared" ref="F73:O73" si="44">SUM(F71:F72)</f>
        <v>81185000</v>
      </c>
      <c r="G73" s="119">
        <f t="shared" si="44"/>
        <v>71036000</v>
      </c>
      <c r="H73" s="118">
        <f t="shared" si="44"/>
        <v>27408000</v>
      </c>
      <c r="I73" s="119">
        <f t="shared" si="44"/>
        <v>22505110</v>
      </c>
      <c r="J73" s="118">
        <f t="shared" si="44"/>
        <v>33108000</v>
      </c>
      <c r="K73" s="119">
        <f t="shared" si="44"/>
        <v>37184290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60516000</v>
      </c>
      <c r="Q73" s="119">
        <f>$I73      +$K73      +$M73      +$O73</f>
        <v>59689400</v>
      </c>
      <c r="R73" s="63">
        <f>IF(($H73      =0),0,((($J73      -$H73      )/$H73      )*100))</f>
        <v>20.796847635726795</v>
      </c>
      <c r="S73" s="64">
        <f>IF(($I73      =0),0,((($K73      -$I73      )/$I73      )*100))</f>
        <v>65.225986453743161</v>
      </c>
      <c r="T73" s="63">
        <f>IF(($E71      =0),0,(($P71      /$E71      )*100))</f>
        <v>74.540863459998761</v>
      </c>
      <c r="U73" s="65">
        <f>IF($E71   =0,0,($Q71   /$E71 )*100)</f>
        <v>73.522695079140234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81185000</v>
      </c>
      <c r="C74" s="120">
        <f>SUM(C71:C72)</f>
        <v>0</v>
      </c>
      <c r="D74" s="120"/>
      <c r="E74" s="120">
        <f>$B74      +$C74      +$D74</f>
        <v>81185000</v>
      </c>
      <c r="F74" s="121">
        <f t="shared" ref="F74:O74" si="45">SUM(F71:F72)</f>
        <v>81185000</v>
      </c>
      <c r="G74" s="122">
        <f t="shared" si="45"/>
        <v>71036000</v>
      </c>
      <c r="H74" s="121">
        <f t="shared" si="45"/>
        <v>27408000</v>
      </c>
      <c r="I74" s="122">
        <f t="shared" si="45"/>
        <v>22505110</v>
      </c>
      <c r="J74" s="121">
        <f t="shared" si="45"/>
        <v>33108000</v>
      </c>
      <c r="K74" s="122">
        <f t="shared" si="45"/>
        <v>37184290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60516000</v>
      </c>
      <c r="Q74" s="122">
        <f>$I74      +$K74      +$M74      +$O74</f>
        <v>59689400</v>
      </c>
      <c r="R74" s="67">
        <f>IF(($H74      =0),0,((($J74      -$H74      )/$H74      )*100))</f>
        <v>20.796847635726795</v>
      </c>
      <c r="S74" s="68">
        <f>IF(($I74      =0),0,((($K74      -$I74      )/$I74      )*100))</f>
        <v>65.225986453743161</v>
      </c>
      <c r="T74" s="67">
        <f>IF(($E71      =0),0,(($P71      /$E71      )*100))</f>
        <v>74.540863459998761</v>
      </c>
      <c r="U74" s="71">
        <f>IF($E71   =0,0,($Q71   /$E71 )*100)</f>
        <v>73.522695079140234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107262000</v>
      </c>
      <c r="C75" s="120">
        <f>SUM(C9:C16,C19:C25,C28:C31,C34,C37:C41,C44:C54,C57:C60,C63:C67,C71:C72)</f>
        <v>0</v>
      </c>
      <c r="D75" s="120"/>
      <c r="E75" s="120">
        <f>$B75      +$C75      +$D75</f>
        <v>107262000</v>
      </c>
      <c r="F75" s="121">
        <f t="shared" ref="F75:O75" si="46">SUM(F9:F16,F19:F25,F28:F31,F34,F37:F41,F44:F54,F57:F60,F63:F67,F71:F72)</f>
        <v>106809000</v>
      </c>
      <c r="G75" s="122">
        <f t="shared" si="46"/>
        <v>82873000</v>
      </c>
      <c r="H75" s="121">
        <f t="shared" si="46"/>
        <v>28328000</v>
      </c>
      <c r="I75" s="122">
        <f t="shared" si="46"/>
        <v>34107586</v>
      </c>
      <c r="J75" s="121">
        <f t="shared" si="46"/>
        <v>41917000</v>
      </c>
      <c r="K75" s="122">
        <f t="shared" si="46"/>
        <v>41065669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70245000</v>
      </c>
      <c r="Q75" s="122">
        <f>$I75      +$K75      +$M75      +$O75</f>
        <v>75173255</v>
      </c>
      <c r="R75" s="67">
        <f>IF(($H75      =0),0,((($J75      -$H75      )/$H75      )*100))</f>
        <v>47.970206156452974</v>
      </c>
      <c r="S75" s="68">
        <f>IF(($I75      =0),0,((($K75      -$I75      )/$I75      )*100))</f>
        <v>20.400397143321722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68.687846519405085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73.506854606080168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142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143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144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145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146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147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148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149</v>
      </c>
    </row>
    <row r="118" spans="1:23" x14ac:dyDescent="0.25">
      <c r="A118" s="35" t="s">
        <v>150</v>
      </c>
    </row>
    <row r="119" spans="1:23" ht="13" x14ac:dyDescent="0.3">
      <c r="A119" s="35" t="s">
        <v>151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152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153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154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mWXxZ/4KoMawWtTAUWd+OXIR3eYjijW5pKoRBkOM+kziqL6z7SIlpKlHChdZChV7k8VMjz5h5OvRvJzJK39PHg==" saltValue="WLyo3eNdhHliJn88Oc4mr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116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2000000</v>
      </c>
      <c r="C10" s="108"/>
      <c r="D10" s="108"/>
      <c r="E10" s="108">
        <f t="shared" ref="E10:E17" si="0">$B10      +$C10      +$D10</f>
        <v>2000000</v>
      </c>
      <c r="F10" s="109">
        <v>2000000</v>
      </c>
      <c r="G10" s="110">
        <v>2000000</v>
      </c>
      <c r="H10" s="109">
        <v>133000</v>
      </c>
      <c r="I10" s="110">
        <v>146585</v>
      </c>
      <c r="J10" s="109">
        <v>780000</v>
      </c>
      <c r="K10" s="110">
        <v>375887</v>
      </c>
      <c r="L10" s="109"/>
      <c r="M10" s="110"/>
      <c r="N10" s="109"/>
      <c r="O10" s="110"/>
      <c r="P10" s="109">
        <f t="shared" ref="P10:P17" si="1">$H10      +$J10      +$L10      +$N10</f>
        <v>913000</v>
      </c>
      <c r="Q10" s="110">
        <f t="shared" ref="Q10:Q17" si="2">$I10      +$K10      +$M10      +$O10</f>
        <v>522472</v>
      </c>
      <c r="R10" s="54">
        <f t="shared" ref="R10:R17" si="3">IF(($H10      =0),0,((($J10      -$H10      )/$H10      )*100))</f>
        <v>486.46616541353387</v>
      </c>
      <c r="S10" s="55">
        <f t="shared" ref="S10:S17" si="4">IF(($I10      =0),0,((($K10      -$I10      )/$I10      )*100))</f>
        <v>156.42937544769245</v>
      </c>
      <c r="T10" s="54">
        <f t="shared" ref="T10:T16" si="5">IF(($E10      =0),0,(($P10      /$E10      )*100))</f>
        <v>45.65</v>
      </c>
      <c r="U10" s="56">
        <f t="shared" ref="U10:U16" si="6">IF(($E10      =0),0,(($Q10      /$E10      )*100))</f>
        <v>26.123600000000003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2000000</v>
      </c>
      <c r="C17" s="111">
        <f>SUM(C9:C16)</f>
        <v>0</v>
      </c>
      <c r="D17" s="111"/>
      <c r="E17" s="111">
        <f t="shared" si="0"/>
        <v>2000000</v>
      </c>
      <c r="F17" s="112">
        <f t="shared" ref="F17:O17" si="7">SUM(F9:F16)</f>
        <v>2000000</v>
      </c>
      <c r="G17" s="113">
        <f t="shared" si="7"/>
        <v>2000000</v>
      </c>
      <c r="H17" s="112">
        <f t="shared" si="7"/>
        <v>133000</v>
      </c>
      <c r="I17" s="113">
        <f t="shared" si="7"/>
        <v>146585</v>
      </c>
      <c r="J17" s="112">
        <f t="shared" si="7"/>
        <v>780000</v>
      </c>
      <c r="K17" s="113">
        <f t="shared" si="7"/>
        <v>375887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913000</v>
      </c>
      <c r="Q17" s="113">
        <f t="shared" si="2"/>
        <v>522472</v>
      </c>
      <c r="R17" s="58">
        <f t="shared" si="3"/>
        <v>486.46616541353387</v>
      </c>
      <c r="S17" s="59">
        <f t="shared" si="4"/>
        <v>156.42937544769245</v>
      </c>
      <c r="T17" s="58">
        <f>IF((SUM($E9:$E14))=0,0,(P17/(SUM($E9:$E14))*100))</f>
        <v>45.65</v>
      </c>
      <c r="U17" s="60">
        <f>IF((SUM($E9:$E14))=0,0,(Q17/(SUM($E9:$E14))*100))</f>
        <v>26.123600000000003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4811000</v>
      </c>
      <c r="C34" s="108"/>
      <c r="D34" s="108"/>
      <c r="E34" s="108">
        <f>$B34      +$C34      +$D34</f>
        <v>4811000</v>
      </c>
      <c r="F34" s="109">
        <v>4811000</v>
      </c>
      <c r="G34" s="110">
        <v>3368000</v>
      </c>
      <c r="H34" s="109">
        <v>1203000</v>
      </c>
      <c r="I34" s="110"/>
      <c r="J34" s="109">
        <v>1166000</v>
      </c>
      <c r="K34" s="110">
        <v>4811000</v>
      </c>
      <c r="L34" s="109"/>
      <c r="M34" s="110"/>
      <c r="N34" s="109"/>
      <c r="O34" s="110"/>
      <c r="P34" s="109">
        <f>$H34      +$J34      +$L34      +$N34</f>
        <v>2369000</v>
      </c>
      <c r="Q34" s="110">
        <f>$I34      +$K34      +$M34      +$O34</f>
        <v>4811000</v>
      </c>
      <c r="R34" s="54">
        <f>IF(($H34      =0),0,((($J34      -$H34      )/$H34      )*100))</f>
        <v>-3.0756442227763925</v>
      </c>
      <c r="S34" s="55">
        <f>IF(($I34      =0),0,((($K34      -$I34      )/$I34      )*100))</f>
        <v>0</v>
      </c>
      <c r="T34" s="54">
        <f>IF(($E34      =0),0,(($P34      /$E34      )*100))</f>
        <v>49.241321970484307</v>
      </c>
      <c r="U34" s="56">
        <f>IF(($E34      =0),0,(($Q34      /$E34      )*100))</f>
        <v>100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4811000</v>
      </c>
      <c r="C35" s="111">
        <f>C34</f>
        <v>0</v>
      </c>
      <c r="D35" s="111"/>
      <c r="E35" s="111">
        <f>$B35      +$C35      +$D35</f>
        <v>4811000</v>
      </c>
      <c r="F35" s="112">
        <f t="shared" ref="F35:O35" si="17">F34</f>
        <v>4811000</v>
      </c>
      <c r="G35" s="113">
        <f t="shared" si="17"/>
        <v>3368000</v>
      </c>
      <c r="H35" s="112">
        <f t="shared" si="17"/>
        <v>1203000</v>
      </c>
      <c r="I35" s="113">
        <f t="shared" si="17"/>
        <v>0</v>
      </c>
      <c r="J35" s="112">
        <f t="shared" si="17"/>
        <v>1166000</v>
      </c>
      <c r="K35" s="113">
        <f t="shared" si="17"/>
        <v>4811000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2369000</v>
      </c>
      <c r="Q35" s="113">
        <f>$I35      +$K35      +$M35      +$O35</f>
        <v>4811000</v>
      </c>
      <c r="R35" s="58">
        <f>IF(($H35      =0),0,((($J35      -$H35      )/$H35      )*100))</f>
        <v>-3.0756442227763925</v>
      </c>
      <c r="S35" s="59">
        <f>IF(($I35      =0),0,((($K35      -$I35      )/$I35      )*100))</f>
        <v>0</v>
      </c>
      <c r="T35" s="58">
        <f>IF($E35   =0,0,($P35   /$E35   )*100)</f>
        <v>49.241321970484307</v>
      </c>
      <c r="U35" s="60">
        <f>IF($E35   =0,0,($Q35   /$E35   )*100)</f>
        <v>100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10536000</v>
      </c>
      <c r="C37" s="108"/>
      <c r="D37" s="108"/>
      <c r="E37" s="108">
        <f t="shared" ref="E37:E42" si="18">$B37      +$C37      +$D37</f>
        <v>10536000</v>
      </c>
      <c r="F37" s="109">
        <v>10536000</v>
      </c>
      <c r="G37" s="110">
        <v>6848000</v>
      </c>
      <c r="H37" s="109">
        <v>2259000</v>
      </c>
      <c r="I37" s="110">
        <v>619967</v>
      </c>
      <c r="J37" s="109">
        <v>4589000</v>
      </c>
      <c r="K37" s="110">
        <v>7739823</v>
      </c>
      <c r="L37" s="109"/>
      <c r="M37" s="110"/>
      <c r="N37" s="109"/>
      <c r="O37" s="110"/>
      <c r="P37" s="109">
        <f t="shared" ref="P37:P42" si="19">$H37      +$J37      +$L37      +$N37</f>
        <v>6848000</v>
      </c>
      <c r="Q37" s="110">
        <f t="shared" ref="Q37:Q42" si="20">$I37      +$K37      +$M37      +$O37</f>
        <v>8359790</v>
      </c>
      <c r="R37" s="54">
        <f t="shared" ref="R37:R42" si="21">IF(($H37      =0),0,((($J37      -$H37      )/$H37      )*100))</f>
        <v>103.14298362107127</v>
      </c>
      <c r="S37" s="55">
        <f t="shared" ref="S37:S42" si="22">IF(($I37      =0),0,((($K37      -$I37      )/$I37      )*100))</f>
        <v>1148.4249968143465</v>
      </c>
      <c r="T37" s="54">
        <f t="shared" ref="T37:T41" si="23">IF(($E37      =0),0,(($P37      /$E37      )*100))</f>
        <v>64.996203492786648</v>
      </c>
      <c r="U37" s="56">
        <f t="shared" ref="U37:U41" si="24">IF(($E37      =0),0,(($Q37      /$E37      )*100))</f>
        <v>79.345007593014429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19814000</v>
      </c>
      <c r="C38" s="108"/>
      <c r="D38" s="108"/>
      <c r="E38" s="108">
        <f t="shared" si="18"/>
        <v>19814000</v>
      </c>
      <c r="F38" s="109">
        <v>18015000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30350000</v>
      </c>
      <c r="C42" s="111">
        <f>SUM(C37:C41)</f>
        <v>0</v>
      </c>
      <c r="D42" s="111"/>
      <c r="E42" s="111">
        <f t="shared" si="18"/>
        <v>30350000</v>
      </c>
      <c r="F42" s="112">
        <f t="shared" ref="F42:O42" si="25">SUM(F37:F41)</f>
        <v>28551000</v>
      </c>
      <c r="G42" s="113">
        <f t="shared" si="25"/>
        <v>6848000</v>
      </c>
      <c r="H42" s="112">
        <f t="shared" si="25"/>
        <v>2259000</v>
      </c>
      <c r="I42" s="113">
        <f t="shared" si="25"/>
        <v>619967</v>
      </c>
      <c r="J42" s="112">
        <f t="shared" si="25"/>
        <v>4589000</v>
      </c>
      <c r="K42" s="113">
        <f t="shared" si="25"/>
        <v>7739823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6848000</v>
      </c>
      <c r="Q42" s="113">
        <f t="shared" si="20"/>
        <v>8359790</v>
      </c>
      <c r="R42" s="58">
        <f t="shared" si="21"/>
        <v>103.14298362107127</v>
      </c>
      <c r="S42" s="59">
        <f t="shared" si="22"/>
        <v>1148.4249968143465</v>
      </c>
      <c r="T42" s="58">
        <f>IF((+$E37+$E40) =0,0,(P42   /(+$E37+$E40) )*100)</f>
        <v>64.996203492786648</v>
      </c>
      <c r="U42" s="60">
        <f>IF((+$E37+$E40) =0,0,(Q42   /(+$E37+$E40) )*100)</f>
        <v>79.345007593014429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37161000</v>
      </c>
      <c r="C69" s="120">
        <f>SUM(C9:C16,C19:C25,C28:C31,C34,C37:C41,C44:C54,C57:C60,C63:C67)</f>
        <v>0</v>
      </c>
      <c r="D69" s="120"/>
      <c r="E69" s="120">
        <f t="shared" si="35"/>
        <v>37161000</v>
      </c>
      <c r="F69" s="121">
        <f t="shared" ref="F69:O69" si="43">SUM(F9:F16,F19:F25,F28:F31,F34,F37:F41,F44:F54,F57:F60,F63:F67)</f>
        <v>35362000</v>
      </c>
      <c r="G69" s="122">
        <f t="shared" si="43"/>
        <v>12216000</v>
      </c>
      <c r="H69" s="121">
        <f t="shared" si="43"/>
        <v>3595000</v>
      </c>
      <c r="I69" s="122">
        <f t="shared" si="43"/>
        <v>766552</v>
      </c>
      <c r="J69" s="121">
        <f t="shared" si="43"/>
        <v>6535000</v>
      </c>
      <c r="K69" s="122">
        <f t="shared" si="43"/>
        <v>12926710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10130000</v>
      </c>
      <c r="Q69" s="122">
        <f t="shared" si="37"/>
        <v>13693262</v>
      </c>
      <c r="R69" s="67">
        <f t="shared" si="38"/>
        <v>81.780250347705135</v>
      </c>
      <c r="S69" s="68">
        <f t="shared" si="39"/>
        <v>1586.3448272263331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58.396264483772406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78.937349397590367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122308000</v>
      </c>
      <c r="C71" s="108"/>
      <c r="D71" s="108"/>
      <c r="E71" s="108">
        <f>$B71      +$C71      +$D71</f>
        <v>122308000</v>
      </c>
      <c r="F71" s="109">
        <v>122308000</v>
      </c>
      <c r="G71" s="110">
        <v>98542000</v>
      </c>
      <c r="H71" s="109">
        <v>22861000</v>
      </c>
      <c r="I71" s="110">
        <v>17784442</v>
      </c>
      <c r="J71" s="109">
        <v>53266000</v>
      </c>
      <c r="K71" s="110">
        <v>52033106</v>
      </c>
      <c r="L71" s="109"/>
      <c r="M71" s="110"/>
      <c r="N71" s="109"/>
      <c r="O71" s="110"/>
      <c r="P71" s="109">
        <f>$H71      +$J71      +$L71      +$N71</f>
        <v>76127000</v>
      </c>
      <c r="Q71" s="110">
        <f>$I71      +$K71      +$M71      +$O71</f>
        <v>69817548</v>
      </c>
      <c r="R71" s="54">
        <f>IF(($H71      =0),0,((($J71      -$H71      )/$H71      )*100))</f>
        <v>132.99943134596037</v>
      </c>
      <c r="S71" s="55">
        <f>IF(($I71      =0),0,((($K71      -$I71      )/$I71      )*100))</f>
        <v>192.57654527479693</v>
      </c>
      <c r="T71" s="54">
        <f>IF(($E71      =0),0,(($P71      /$E71      )*100))</f>
        <v>62.24204467410145</v>
      </c>
      <c r="U71" s="56">
        <f>IF(($E71      =0),0,(($Q71      /$E71      )*100))</f>
        <v>57.083386205317723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122308000</v>
      </c>
      <c r="C73" s="117">
        <f>SUM(C71:C72)</f>
        <v>0</v>
      </c>
      <c r="D73" s="117"/>
      <c r="E73" s="117">
        <f>$B73      +$C73      +$D73</f>
        <v>122308000</v>
      </c>
      <c r="F73" s="118">
        <f t="shared" ref="F73:O73" si="44">SUM(F71:F72)</f>
        <v>122308000</v>
      </c>
      <c r="G73" s="119">
        <f t="shared" si="44"/>
        <v>98542000</v>
      </c>
      <c r="H73" s="118">
        <f t="shared" si="44"/>
        <v>22861000</v>
      </c>
      <c r="I73" s="119">
        <f t="shared" si="44"/>
        <v>17784442</v>
      </c>
      <c r="J73" s="118">
        <f t="shared" si="44"/>
        <v>53266000</v>
      </c>
      <c r="K73" s="119">
        <f t="shared" si="44"/>
        <v>52033106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76127000</v>
      </c>
      <c r="Q73" s="119">
        <f>$I73      +$K73      +$M73      +$O73</f>
        <v>69817548</v>
      </c>
      <c r="R73" s="63">
        <f>IF(($H73      =0),0,((($J73      -$H73      )/$H73      )*100))</f>
        <v>132.99943134596037</v>
      </c>
      <c r="S73" s="64">
        <f>IF(($I73      =0),0,((($K73      -$I73      )/$I73      )*100))</f>
        <v>192.57654527479693</v>
      </c>
      <c r="T73" s="63">
        <f>IF(($E71      =0),0,(($P71      /$E71      )*100))</f>
        <v>62.24204467410145</v>
      </c>
      <c r="U73" s="65">
        <f>IF($E71   =0,0,($Q71   /$E71 )*100)</f>
        <v>57.083386205317723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122308000</v>
      </c>
      <c r="C74" s="120">
        <f>SUM(C71:C72)</f>
        <v>0</v>
      </c>
      <c r="D74" s="120"/>
      <c r="E74" s="120">
        <f>$B74      +$C74      +$D74</f>
        <v>122308000</v>
      </c>
      <c r="F74" s="121">
        <f t="shared" ref="F74:O74" si="45">SUM(F71:F72)</f>
        <v>122308000</v>
      </c>
      <c r="G74" s="122">
        <f t="shared" si="45"/>
        <v>98542000</v>
      </c>
      <c r="H74" s="121">
        <f t="shared" si="45"/>
        <v>22861000</v>
      </c>
      <c r="I74" s="122">
        <f t="shared" si="45"/>
        <v>17784442</v>
      </c>
      <c r="J74" s="121">
        <f t="shared" si="45"/>
        <v>53266000</v>
      </c>
      <c r="K74" s="122">
        <f t="shared" si="45"/>
        <v>52033106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76127000</v>
      </c>
      <c r="Q74" s="122">
        <f>$I74      +$K74      +$M74      +$O74</f>
        <v>69817548</v>
      </c>
      <c r="R74" s="67">
        <f>IF(($H74      =0),0,((($J74      -$H74      )/$H74      )*100))</f>
        <v>132.99943134596037</v>
      </c>
      <c r="S74" s="68">
        <f>IF(($I74      =0),0,((($K74      -$I74      )/$I74      )*100))</f>
        <v>192.57654527479693</v>
      </c>
      <c r="T74" s="67">
        <f>IF(($E71      =0),0,(($P71      /$E71      )*100))</f>
        <v>62.24204467410145</v>
      </c>
      <c r="U74" s="71">
        <f>IF($E71   =0,0,($Q71   /$E71 )*100)</f>
        <v>57.083386205317723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159469000</v>
      </c>
      <c r="C75" s="120">
        <f>SUM(C9:C16,C19:C25,C28:C31,C34,C37:C41,C44:C54,C57:C60,C63:C67,C71:C72)</f>
        <v>0</v>
      </c>
      <c r="D75" s="120"/>
      <c r="E75" s="120">
        <f>$B75      +$C75      +$D75</f>
        <v>159469000</v>
      </c>
      <c r="F75" s="121">
        <f t="shared" ref="F75:O75" si="46">SUM(F9:F16,F19:F25,F28:F31,F34,F37:F41,F44:F54,F57:F60,F63:F67,F71:F72)</f>
        <v>157670000</v>
      </c>
      <c r="G75" s="122">
        <f t="shared" si="46"/>
        <v>110758000</v>
      </c>
      <c r="H75" s="121">
        <f t="shared" si="46"/>
        <v>26456000</v>
      </c>
      <c r="I75" s="122">
        <f t="shared" si="46"/>
        <v>18550994</v>
      </c>
      <c r="J75" s="121">
        <f t="shared" si="46"/>
        <v>59801000</v>
      </c>
      <c r="K75" s="122">
        <f t="shared" si="46"/>
        <v>64959816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86257000</v>
      </c>
      <c r="Q75" s="122">
        <f>$I75      +$K75      +$M75      +$O75</f>
        <v>83510810</v>
      </c>
      <c r="R75" s="67">
        <f>IF(($H75      =0),0,((($J75      -$H75      )/$H75      )*100))</f>
        <v>126.03946174780769</v>
      </c>
      <c r="S75" s="68">
        <f>IF(($I75      =0),0,((($K75      -$I75      )/$I75      )*100))</f>
        <v>250.16892356280209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61.764347857219583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59.797937775231823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142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143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144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145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146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147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148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149</v>
      </c>
    </row>
    <row r="118" spans="1:23" x14ac:dyDescent="0.25">
      <c r="A118" s="35" t="s">
        <v>150</v>
      </c>
    </row>
    <row r="119" spans="1:23" ht="13" x14ac:dyDescent="0.3">
      <c r="A119" s="35" t="s">
        <v>151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152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153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154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HX5A86Xq00IuyCmYkhSQ1lWK7SBRV7dLybi9xZOT8OdJUMuM1tg6bB7fj21hwHbNwWWmgDmiOcCDWp3yRx2sxg==" saltValue="46URhyW7P8qElibxbZUbP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117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224000</v>
      </c>
      <c r="I10" s="110">
        <v>224000</v>
      </c>
      <c r="J10" s="109">
        <v>1813000</v>
      </c>
      <c r="K10" s="110">
        <v>1812635</v>
      </c>
      <c r="L10" s="109"/>
      <c r="M10" s="110"/>
      <c r="N10" s="109"/>
      <c r="O10" s="110"/>
      <c r="P10" s="109">
        <f t="shared" ref="P10:P17" si="1">$H10      +$J10      +$L10      +$N10</f>
        <v>2037000</v>
      </c>
      <c r="Q10" s="110">
        <f t="shared" ref="Q10:Q17" si="2">$I10      +$K10      +$M10      +$O10</f>
        <v>2036635</v>
      </c>
      <c r="R10" s="54">
        <f t="shared" ref="R10:R17" si="3">IF(($H10      =0),0,((($J10      -$H10      )/$H10      )*100))</f>
        <v>709.375</v>
      </c>
      <c r="S10" s="55">
        <f t="shared" ref="S10:S17" si="4">IF(($I10      =0),0,((($K10      -$I10      )/$I10      )*100))</f>
        <v>709.21205357142856</v>
      </c>
      <c r="T10" s="54">
        <f t="shared" ref="T10:T16" si="5">IF(($E10      =0),0,(($P10      /$E10      )*100))</f>
        <v>67.900000000000006</v>
      </c>
      <c r="U10" s="56">
        <f t="shared" ref="U10:U16" si="6">IF(($E10      =0),0,(($Q10      /$E10      )*100))</f>
        <v>67.887833333333333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224000</v>
      </c>
      <c r="I17" s="113">
        <f t="shared" si="7"/>
        <v>224000</v>
      </c>
      <c r="J17" s="112">
        <f t="shared" si="7"/>
        <v>1813000</v>
      </c>
      <c r="K17" s="113">
        <f t="shared" si="7"/>
        <v>1812635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2037000</v>
      </c>
      <c r="Q17" s="113">
        <f t="shared" si="2"/>
        <v>2036635</v>
      </c>
      <c r="R17" s="58">
        <f t="shared" si="3"/>
        <v>709.375</v>
      </c>
      <c r="S17" s="59">
        <f t="shared" si="4"/>
        <v>709.21205357142856</v>
      </c>
      <c r="T17" s="58">
        <f>IF((SUM($E9:$E14))=0,0,(P17/(SUM($E9:$E14))*100))</f>
        <v>67.900000000000006</v>
      </c>
      <c r="U17" s="60">
        <f>IF((SUM($E9:$E14))=0,0,(Q17/(SUM($E9:$E14))*100))</f>
        <v>67.887833333333333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>
        <v>10000000</v>
      </c>
      <c r="D22" s="108"/>
      <c r="E22" s="108">
        <f t="shared" si="8"/>
        <v>10000000</v>
      </c>
      <c r="F22" s="109">
        <v>10000000</v>
      </c>
      <c r="G22" s="110">
        <v>10000000</v>
      </c>
      <c r="H22" s="109"/>
      <c r="I22" s="110"/>
      <c r="J22" s="109">
        <v>1195000</v>
      </c>
      <c r="K22" s="110">
        <v>1208747</v>
      </c>
      <c r="L22" s="109"/>
      <c r="M22" s="110"/>
      <c r="N22" s="109"/>
      <c r="O22" s="110"/>
      <c r="P22" s="109">
        <f t="shared" si="9"/>
        <v>1195000</v>
      </c>
      <c r="Q22" s="110">
        <f t="shared" si="10"/>
        <v>1208747</v>
      </c>
      <c r="R22" s="54">
        <f t="shared" si="11"/>
        <v>0</v>
      </c>
      <c r="S22" s="55">
        <f t="shared" si="12"/>
        <v>0</v>
      </c>
      <c r="T22" s="54">
        <f t="shared" si="13"/>
        <v>11.95</v>
      </c>
      <c r="U22" s="56">
        <f t="shared" si="14"/>
        <v>12.08747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10000000</v>
      </c>
      <c r="D26" s="111"/>
      <c r="E26" s="111">
        <f t="shared" si="8"/>
        <v>10000000</v>
      </c>
      <c r="F26" s="112">
        <f t="shared" ref="F26:O26" si="15">SUM(F19:F25)</f>
        <v>10000000</v>
      </c>
      <c r="G26" s="113">
        <f t="shared" si="15"/>
        <v>10000000</v>
      </c>
      <c r="H26" s="112">
        <f t="shared" si="15"/>
        <v>0</v>
      </c>
      <c r="I26" s="113">
        <f t="shared" si="15"/>
        <v>0</v>
      </c>
      <c r="J26" s="112">
        <f t="shared" si="15"/>
        <v>1195000</v>
      </c>
      <c r="K26" s="113">
        <f t="shared" si="15"/>
        <v>1208747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1195000</v>
      </c>
      <c r="Q26" s="113">
        <f t="shared" si="10"/>
        <v>1208747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11.95</v>
      </c>
      <c r="U26" s="60">
        <f>IF(($E26-$E21-$E25)   =0,0,($Q26   /($E26-$E21-$E25)   )*100)</f>
        <v>12.08747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1806000</v>
      </c>
      <c r="C34" s="108"/>
      <c r="D34" s="108"/>
      <c r="E34" s="108">
        <f>$B34      +$C34      +$D34</f>
        <v>1806000</v>
      </c>
      <c r="F34" s="109">
        <v>1806000</v>
      </c>
      <c r="G34" s="110">
        <v>1265000</v>
      </c>
      <c r="H34" s="109"/>
      <c r="I34" s="110"/>
      <c r="J34" s="109">
        <v>909000</v>
      </c>
      <c r="K34" s="110">
        <v>907798</v>
      </c>
      <c r="L34" s="109"/>
      <c r="M34" s="110"/>
      <c r="N34" s="109"/>
      <c r="O34" s="110"/>
      <c r="P34" s="109">
        <f>$H34      +$J34      +$L34      +$N34</f>
        <v>909000</v>
      </c>
      <c r="Q34" s="110">
        <f>$I34      +$K34      +$M34      +$O34</f>
        <v>907798</v>
      </c>
      <c r="R34" s="54">
        <f>IF(($H34      =0),0,((($J34      -$H34      )/$H34      )*100))</f>
        <v>0</v>
      </c>
      <c r="S34" s="55">
        <f>IF(($I34      =0),0,((($K34      -$I34      )/$I34      )*100))</f>
        <v>0</v>
      </c>
      <c r="T34" s="54">
        <f>IF(($E34      =0),0,(($P34      /$E34      )*100))</f>
        <v>50.332225913621265</v>
      </c>
      <c r="U34" s="56">
        <f>IF(($E34      =0),0,(($Q34      /$E34      )*100))</f>
        <v>50.265669988925801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1806000</v>
      </c>
      <c r="C35" s="111">
        <f>C34</f>
        <v>0</v>
      </c>
      <c r="D35" s="111"/>
      <c r="E35" s="111">
        <f>$B35      +$C35      +$D35</f>
        <v>1806000</v>
      </c>
      <c r="F35" s="112">
        <f t="shared" ref="F35:O35" si="17">F34</f>
        <v>1806000</v>
      </c>
      <c r="G35" s="113">
        <f t="shared" si="17"/>
        <v>1265000</v>
      </c>
      <c r="H35" s="112">
        <f t="shared" si="17"/>
        <v>0</v>
      </c>
      <c r="I35" s="113">
        <f t="shared" si="17"/>
        <v>0</v>
      </c>
      <c r="J35" s="112">
        <f t="shared" si="17"/>
        <v>909000</v>
      </c>
      <c r="K35" s="113">
        <f t="shared" si="17"/>
        <v>907798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909000</v>
      </c>
      <c r="Q35" s="113">
        <f>$I35      +$K35      +$M35      +$O35</f>
        <v>907798</v>
      </c>
      <c r="R35" s="58">
        <f>IF(($H35      =0),0,((($J35      -$H35      )/$H35      )*100))</f>
        <v>0</v>
      </c>
      <c r="S35" s="59">
        <f>IF(($I35      =0),0,((($K35      -$I35      )/$I35      )*100))</f>
        <v>0</v>
      </c>
      <c r="T35" s="58">
        <f>IF($E35   =0,0,($P35   /$E35   )*100)</f>
        <v>50.332225913621265</v>
      </c>
      <c r="U35" s="60">
        <f>IF($E35   =0,0,($Q35   /$E35   )*100)</f>
        <v>50.265669988925801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5855000</v>
      </c>
      <c r="C37" s="108"/>
      <c r="D37" s="108"/>
      <c r="E37" s="108">
        <f t="shared" ref="E37:E42" si="18">$B37      +$C37      +$D37</f>
        <v>5855000</v>
      </c>
      <c r="F37" s="109">
        <v>5855000</v>
      </c>
      <c r="G37" s="110">
        <v>2635000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1220000</v>
      </c>
      <c r="C38" s="108"/>
      <c r="D38" s="108"/>
      <c r="E38" s="108">
        <f t="shared" si="18"/>
        <v>1220000</v>
      </c>
      <c r="F38" s="109">
        <v>1109000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7075000</v>
      </c>
      <c r="C42" s="111">
        <f>SUM(C37:C41)</f>
        <v>0</v>
      </c>
      <c r="D42" s="111"/>
      <c r="E42" s="111">
        <f t="shared" si="18"/>
        <v>7075000</v>
      </c>
      <c r="F42" s="112">
        <f t="shared" ref="F42:O42" si="25">SUM(F37:F41)</f>
        <v>6964000</v>
      </c>
      <c r="G42" s="113">
        <f t="shared" si="25"/>
        <v>2635000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11881000</v>
      </c>
      <c r="C69" s="120">
        <f>SUM(C9:C16,C19:C25,C28:C31,C34,C37:C41,C44:C54,C57:C60,C63:C67)</f>
        <v>10000000</v>
      </c>
      <c r="D69" s="120"/>
      <c r="E69" s="120">
        <f t="shared" si="35"/>
        <v>21881000</v>
      </c>
      <c r="F69" s="121">
        <f t="shared" ref="F69:O69" si="43">SUM(F9:F16,F19:F25,F28:F31,F34,F37:F41,F44:F54,F57:F60,F63:F67)</f>
        <v>21770000</v>
      </c>
      <c r="G69" s="122">
        <f t="shared" si="43"/>
        <v>16900000</v>
      </c>
      <c r="H69" s="121">
        <f t="shared" si="43"/>
        <v>224000</v>
      </c>
      <c r="I69" s="122">
        <f t="shared" si="43"/>
        <v>224000</v>
      </c>
      <c r="J69" s="121">
        <f t="shared" si="43"/>
        <v>3917000</v>
      </c>
      <c r="K69" s="122">
        <f t="shared" si="43"/>
        <v>3929180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4141000</v>
      </c>
      <c r="Q69" s="122">
        <f t="shared" si="37"/>
        <v>4153180</v>
      </c>
      <c r="R69" s="67">
        <f t="shared" si="38"/>
        <v>1648.6607142857142</v>
      </c>
      <c r="S69" s="68">
        <f t="shared" si="39"/>
        <v>1654.0982142857142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20.042592323701662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20.101543971734184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39035000</v>
      </c>
      <c r="C71" s="108"/>
      <c r="D71" s="108"/>
      <c r="E71" s="108">
        <f>$B71      +$C71      +$D71</f>
        <v>39035000</v>
      </c>
      <c r="F71" s="109">
        <v>39035000</v>
      </c>
      <c r="G71" s="110">
        <v>19231000</v>
      </c>
      <c r="H71" s="109">
        <v>5764000</v>
      </c>
      <c r="I71" s="110">
        <v>5763715</v>
      </c>
      <c r="J71" s="109">
        <v>12766000</v>
      </c>
      <c r="K71" s="110">
        <v>12634084</v>
      </c>
      <c r="L71" s="109"/>
      <c r="M71" s="110"/>
      <c r="N71" s="109"/>
      <c r="O71" s="110"/>
      <c r="P71" s="109">
        <f>$H71      +$J71      +$L71      +$N71</f>
        <v>18530000</v>
      </c>
      <c r="Q71" s="110">
        <f>$I71      +$K71      +$M71      +$O71</f>
        <v>18397799</v>
      </c>
      <c r="R71" s="54">
        <f>IF(($H71      =0),0,((($J71      -$H71      )/$H71      )*100))</f>
        <v>121.47814018043026</v>
      </c>
      <c r="S71" s="55">
        <f>IF(($I71      =0),0,((($K71      -$I71      )/$I71      )*100))</f>
        <v>119.20035949036343</v>
      </c>
      <c r="T71" s="54">
        <f>IF(($E71      =0),0,(($P71      /$E71      )*100))</f>
        <v>47.470219034200078</v>
      </c>
      <c r="U71" s="56">
        <f>IF(($E71      =0),0,(($Q71      /$E71      )*100))</f>
        <v>47.131546048418087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39035000</v>
      </c>
      <c r="C73" s="117">
        <f>SUM(C71:C72)</f>
        <v>0</v>
      </c>
      <c r="D73" s="117"/>
      <c r="E73" s="117">
        <f>$B73      +$C73      +$D73</f>
        <v>39035000</v>
      </c>
      <c r="F73" s="118">
        <f t="shared" ref="F73:O73" si="44">SUM(F71:F72)</f>
        <v>39035000</v>
      </c>
      <c r="G73" s="119">
        <f t="shared" si="44"/>
        <v>19231000</v>
      </c>
      <c r="H73" s="118">
        <f t="shared" si="44"/>
        <v>5764000</v>
      </c>
      <c r="I73" s="119">
        <f t="shared" si="44"/>
        <v>5763715</v>
      </c>
      <c r="J73" s="118">
        <f t="shared" si="44"/>
        <v>12766000</v>
      </c>
      <c r="K73" s="119">
        <f t="shared" si="44"/>
        <v>12634084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18530000</v>
      </c>
      <c r="Q73" s="119">
        <f>$I73      +$K73      +$M73      +$O73</f>
        <v>18397799</v>
      </c>
      <c r="R73" s="63">
        <f>IF(($H73      =0),0,((($J73      -$H73      )/$H73      )*100))</f>
        <v>121.47814018043026</v>
      </c>
      <c r="S73" s="64">
        <f>IF(($I73      =0),0,((($K73      -$I73      )/$I73      )*100))</f>
        <v>119.20035949036343</v>
      </c>
      <c r="T73" s="63">
        <f>IF(($E71      =0),0,(($P71      /$E71      )*100))</f>
        <v>47.470219034200078</v>
      </c>
      <c r="U73" s="65">
        <f>IF($E71   =0,0,($Q71   /$E71 )*100)</f>
        <v>47.131546048418087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39035000</v>
      </c>
      <c r="C74" s="120">
        <f>SUM(C71:C72)</f>
        <v>0</v>
      </c>
      <c r="D74" s="120"/>
      <c r="E74" s="120">
        <f>$B74      +$C74      +$D74</f>
        <v>39035000</v>
      </c>
      <c r="F74" s="121">
        <f t="shared" ref="F74:O74" si="45">SUM(F71:F72)</f>
        <v>39035000</v>
      </c>
      <c r="G74" s="122">
        <f t="shared" si="45"/>
        <v>19231000</v>
      </c>
      <c r="H74" s="121">
        <f t="shared" si="45"/>
        <v>5764000</v>
      </c>
      <c r="I74" s="122">
        <f t="shared" si="45"/>
        <v>5763715</v>
      </c>
      <c r="J74" s="121">
        <f t="shared" si="45"/>
        <v>12766000</v>
      </c>
      <c r="K74" s="122">
        <f t="shared" si="45"/>
        <v>12634084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18530000</v>
      </c>
      <c r="Q74" s="122">
        <f>$I74      +$K74      +$M74      +$O74</f>
        <v>18397799</v>
      </c>
      <c r="R74" s="67">
        <f>IF(($H74      =0),0,((($J74      -$H74      )/$H74      )*100))</f>
        <v>121.47814018043026</v>
      </c>
      <c r="S74" s="68">
        <f>IF(($I74      =0),0,((($K74      -$I74      )/$I74      )*100))</f>
        <v>119.20035949036343</v>
      </c>
      <c r="T74" s="67">
        <f>IF(($E71      =0),0,(($P71      /$E71      )*100))</f>
        <v>47.470219034200078</v>
      </c>
      <c r="U74" s="71">
        <f>IF($E71   =0,0,($Q71   /$E71 )*100)</f>
        <v>47.131546048418087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50916000</v>
      </c>
      <c r="C75" s="120">
        <f>SUM(C9:C16,C19:C25,C28:C31,C34,C37:C41,C44:C54,C57:C60,C63:C67,C71:C72)</f>
        <v>10000000</v>
      </c>
      <c r="D75" s="120"/>
      <c r="E75" s="120">
        <f>$B75      +$C75      +$D75</f>
        <v>60916000</v>
      </c>
      <c r="F75" s="121">
        <f t="shared" ref="F75:O75" si="46">SUM(F9:F16,F19:F25,F28:F31,F34,F37:F41,F44:F54,F57:F60,F63:F67,F71:F72)</f>
        <v>60805000</v>
      </c>
      <c r="G75" s="122">
        <f t="shared" si="46"/>
        <v>36131000</v>
      </c>
      <c r="H75" s="121">
        <f t="shared" si="46"/>
        <v>5988000</v>
      </c>
      <c r="I75" s="122">
        <f t="shared" si="46"/>
        <v>5987715</v>
      </c>
      <c r="J75" s="121">
        <f t="shared" si="46"/>
        <v>16683000</v>
      </c>
      <c r="K75" s="122">
        <f t="shared" si="46"/>
        <v>16563264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22671000</v>
      </c>
      <c r="Q75" s="122">
        <f>$I75      +$K75      +$M75      +$O75</f>
        <v>22550979</v>
      </c>
      <c r="R75" s="67">
        <f>IF(($H75      =0),0,((($J75      -$H75      )/$H75      )*100))</f>
        <v>178.60721442885773</v>
      </c>
      <c r="S75" s="68">
        <f>IF(($I75      =0),0,((($K75      -$I75      )/$I75      )*100))</f>
        <v>176.62078104919823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37.97741892254087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37.776365250603057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142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143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144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145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146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147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148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149</v>
      </c>
    </row>
    <row r="118" spans="1:23" x14ac:dyDescent="0.25">
      <c r="A118" s="35" t="s">
        <v>150</v>
      </c>
    </row>
    <row r="119" spans="1:23" ht="13" x14ac:dyDescent="0.3">
      <c r="A119" s="35" t="s">
        <v>151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152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153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154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qYLoxPO4H1180WOe0dR4H2LUjXnOdFSpJfGSomsm4iKVghu/nBJprP1qfYoK8OhPs2aK1GkaeGRKogvcs0f03w==" saltValue="8+Hq0oPsYh7weX63dk56q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118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1900000</v>
      </c>
      <c r="C10" s="108"/>
      <c r="D10" s="108"/>
      <c r="E10" s="108">
        <f t="shared" ref="E10:E17" si="0">$B10      +$C10      +$D10</f>
        <v>1900000</v>
      </c>
      <c r="F10" s="109">
        <v>1900000</v>
      </c>
      <c r="G10" s="110">
        <v>1900000</v>
      </c>
      <c r="H10" s="109">
        <v>255000</v>
      </c>
      <c r="I10" s="110">
        <v>471427</v>
      </c>
      <c r="J10" s="109">
        <v>754000</v>
      </c>
      <c r="K10" s="110">
        <v>753864</v>
      </c>
      <c r="L10" s="109"/>
      <c r="M10" s="110"/>
      <c r="N10" s="109"/>
      <c r="O10" s="110"/>
      <c r="P10" s="109">
        <f t="shared" ref="P10:P17" si="1">$H10      +$J10      +$L10      +$N10</f>
        <v>1009000</v>
      </c>
      <c r="Q10" s="110">
        <f t="shared" ref="Q10:Q17" si="2">$I10      +$K10      +$M10      +$O10</f>
        <v>1225291</v>
      </c>
      <c r="R10" s="54">
        <f t="shared" ref="R10:R17" si="3">IF(($H10      =0),0,((($J10      -$H10      )/$H10      )*100))</f>
        <v>195.68627450980392</v>
      </c>
      <c r="S10" s="55">
        <f t="shared" ref="S10:S17" si="4">IF(($I10      =0),0,((($K10      -$I10      )/$I10      )*100))</f>
        <v>59.911078491473759</v>
      </c>
      <c r="T10" s="54">
        <f t="shared" ref="T10:T16" si="5">IF(($E10      =0),0,(($P10      /$E10      )*100))</f>
        <v>53.105263157894733</v>
      </c>
      <c r="U10" s="56">
        <f t="shared" ref="U10:U16" si="6">IF(($E10      =0),0,(($Q10      /$E10      )*100))</f>
        <v>64.48899999999999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1900000</v>
      </c>
      <c r="C17" s="111">
        <f>SUM(C9:C16)</f>
        <v>0</v>
      </c>
      <c r="D17" s="111"/>
      <c r="E17" s="111">
        <f t="shared" si="0"/>
        <v>1900000</v>
      </c>
      <c r="F17" s="112">
        <f t="shared" ref="F17:O17" si="7">SUM(F9:F16)</f>
        <v>1900000</v>
      </c>
      <c r="G17" s="113">
        <f t="shared" si="7"/>
        <v>1900000</v>
      </c>
      <c r="H17" s="112">
        <f t="shared" si="7"/>
        <v>255000</v>
      </c>
      <c r="I17" s="113">
        <f t="shared" si="7"/>
        <v>471427</v>
      </c>
      <c r="J17" s="112">
        <f t="shared" si="7"/>
        <v>754000</v>
      </c>
      <c r="K17" s="113">
        <f t="shared" si="7"/>
        <v>753864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1009000</v>
      </c>
      <c r="Q17" s="113">
        <f t="shared" si="2"/>
        <v>1225291</v>
      </c>
      <c r="R17" s="58">
        <f t="shared" si="3"/>
        <v>195.68627450980392</v>
      </c>
      <c r="S17" s="59">
        <f t="shared" si="4"/>
        <v>59.911078491473759</v>
      </c>
      <c r="T17" s="58">
        <f>IF((SUM($E9:$E14))=0,0,(P17/(SUM($E9:$E14))*100))</f>
        <v>53.105263157894733</v>
      </c>
      <c r="U17" s="60">
        <f>IF((SUM($E9:$E14))=0,0,(Q17/(SUM($E9:$E14))*100))</f>
        <v>64.48899999999999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>
        <v>10000000</v>
      </c>
      <c r="D22" s="108"/>
      <c r="E22" s="108">
        <f t="shared" si="8"/>
        <v>10000000</v>
      </c>
      <c r="F22" s="109">
        <v>10000000</v>
      </c>
      <c r="G22" s="110">
        <v>10000000</v>
      </c>
      <c r="H22" s="109"/>
      <c r="I22" s="110"/>
      <c r="J22" s="109">
        <v>573000</v>
      </c>
      <c r="K22" s="110">
        <v>575427</v>
      </c>
      <c r="L22" s="109"/>
      <c r="M22" s="110"/>
      <c r="N22" s="109"/>
      <c r="O22" s="110"/>
      <c r="P22" s="109">
        <f t="shared" si="9"/>
        <v>573000</v>
      </c>
      <c r="Q22" s="110">
        <f t="shared" si="10"/>
        <v>575427</v>
      </c>
      <c r="R22" s="54">
        <f t="shared" si="11"/>
        <v>0</v>
      </c>
      <c r="S22" s="55">
        <f t="shared" si="12"/>
        <v>0</v>
      </c>
      <c r="T22" s="54">
        <f t="shared" si="13"/>
        <v>5.7299999999999995</v>
      </c>
      <c r="U22" s="56">
        <f t="shared" si="14"/>
        <v>5.75427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10000000</v>
      </c>
      <c r="D26" s="111"/>
      <c r="E26" s="111">
        <f t="shared" si="8"/>
        <v>10000000</v>
      </c>
      <c r="F26" s="112">
        <f t="shared" ref="F26:O26" si="15">SUM(F19:F25)</f>
        <v>10000000</v>
      </c>
      <c r="G26" s="113">
        <f t="shared" si="15"/>
        <v>10000000</v>
      </c>
      <c r="H26" s="112">
        <f t="shared" si="15"/>
        <v>0</v>
      </c>
      <c r="I26" s="113">
        <f t="shared" si="15"/>
        <v>0</v>
      </c>
      <c r="J26" s="112">
        <f t="shared" si="15"/>
        <v>573000</v>
      </c>
      <c r="K26" s="113">
        <f t="shared" si="15"/>
        <v>575427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573000</v>
      </c>
      <c r="Q26" s="113">
        <f t="shared" si="10"/>
        <v>575427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5.7299999999999995</v>
      </c>
      <c r="U26" s="60">
        <f>IF(($E26-$E21-$E25)   =0,0,($Q26   /($E26-$E21-$E25)   )*100)</f>
        <v>5.75427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1512000</v>
      </c>
      <c r="C34" s="108"/>
      <c r="D34" s="108"/>
      <c r="E34" s="108">
        <f>$B34      +$C34      +$D34</f>
        <v>1512000</v>
      </c>
      <c r="F34" s="109">
        <v>1512000</v>
      </c>
      <c r="G34" s="110">
        <v>1058000</v>
      </c>
      <c r="H34" s="109">
        <v>378000</v>
      </c>
      <c r="I34" s="110">
        <v>435512</v>
      </c>
      <c r="J34" s="109">
        <v>632000</v>
      </c>
      <c r="K34" s="110">
        <v>852338</v>
      </c>
      <c r="L34" s="109"/>
      <c r="M34" s="110"/>
      <c r="N34" s="109"/>
      <c r="O34" s="110"/>
      <c r="P34" s="109">
        <f>$H34      +$J34      +$L34      +$N34</f>
        <v>1010000</v>
      </c>
      <c r="Q34" s="110">
        <f>$I34      +$K34      +$M34      +$O34</f>
        <v>1287850</v>
      </c>
      <c r="R34" s="54">
        <f>IF(($H34      =0),0,((($J34      -$H34      )/$H34      )*100))</f>
        <v>67.195767195767203</v>
      </c>
      <c r="S34" s="55">
        <f>IF(($I34      =0),0,((($K34      -$I34      )/$I34      )*100))</f>
        <v>95.709417880563564</v>
      </c>
      <c r="T34" s="54">
        <f>IF(($E34      =0),0,(($P34      /$E34      )*100))</f>
        <v>66.798941798941797</v>
      </c>
      <c r="U34" s="56">
        <f>IF(($E34      =0),0,(($Q34      /$E34      )*100))</f>
        <v>85.175264550264558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1512000</v>
      </c>
      <c r="C35" s="111">
        <f>C34</f>
        <v>0</v>
      </c>
      <c r="D35" s="111"/>
      <c r="E35" s="111">
        <f>$B35      +$C35      +$D35</f>
        <v>1512000</v>
      </c>
      <c r="F35" s="112">
        <f t="shared" ref="F35:O35" si="17">F34</f>
        <v>1512000</v>
      </c>
      <c r="G35" s="113">
        <f t="shared" si="17"/>
        <v>1058000</v>
      </c>
      <c r="H35" s="112">
        <f t="shared" si="17"/>
        <v>378000</v>
      </c>
      <c r="I35" s="113">
        <f t="shared" si="17"/>
        <v>435512</v>
      </c>
      <c r="J35" s="112">
        <f t="shared" si="17"/>
        <v>632000</v>
      </c>
      <c r="K35" s="113">
        <f t="shared" si="17"/>
        <v>852338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1010000</v>
      </c>
      <c r="Q35" s="113">
        <f>$I35      +$K35      +$M35      +$O35</f>
        <v>1287850</v>
      </c>
      <c r="R35" s="58">
        <f>IF(($H35      =0),0,((($J35      -$H35      )/$H35      )*100))</f>
        <v>67.195767195767203</v>
      </c>
      <c r="S35" s="59">
        <f>IF(($I35      =0),0,((($K35      -$I35      )/$I35      )*100))</f>
        <v>95.709417880563564</v>
      </c>
      <c r="T35" s="58">
        <f>IF($E35   =0,0,($P35   /$E35   )*100)</f>
        <v>66.798941798941797</v>
      </c>
      <c r="U35" s="60">
        <f>IF($E35   =0,0,($Q35   /$E35   )*100)</f>
        <v>85.175264550264558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5371000</v>
      </c>
      <c r="C37" s="108"/>
      <c r="D37" s="108"/>
      <c r="E37" s="108">
        <f t="shared" ref="E37:E42" si="18">$B37      +$C37      +$D37</f>
        <v>5371000</v>
      </c>
      <c r="F37" s="109">
        <v>5371000</v>
      </c>
      <c r="G37" s="110">
        <v>3491000</v>
      </c>
      <c r="H37" s="109"/>
      <c r="I37" s="110"/>
      <c r="J37" s="109">
        <v>3491000</v>
      </c>
      <c r="K37" s="110">
        <v>4805723</v>
      </c>
      <c r="L37" s="109"/>
      <c r="M37" s="110"/>
      <c r="N37" s="109"/>
      <c r="O37" s="110"/>
      <c r="P37" s="109">
        <f t="shared" ref="P37:P42" si="19">$H37      +$J37      +$L37      +$N37</f>
        <v>3491000</v>
      </c>
      <c r="Q37" s="110">
        <f t="shared" ref="Q37:Q42" si="20">$I37      +$K37      +$M37      +$O37</f>
        <v>4805723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64.997207223980638</v>
      </c>
      <c r="U37" s="56">
        <f t="shared" ref="U37:U41" si="24">IF(($E37      =0),0,(($Q37      /$E37      )*100))</f>
        <v>89.475386334016022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1280000</v>
      </c>
      <c r="C38" s="108"/>
      <c r="D38" s="108"/>
      <c r="E38" s="108">
        <f t="shared" si="18"/>
        <v>1280000</v>
      </c>
      <c r="F38" s="109">
        <v>1164000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6651000</v>
      </c>
      <c r="C42" s="111">
        <f>SUM(C37:C41)</f>
        <v>0</v>
      </c>
      <c r="D42" s="111"/>
      <c r="E42" s="111">
        <f t="shared" si="18"/>
        <v>6651000</v>
      </c>
      <c r="F42" s="112">
        <f t="shared" ref="F42:O42" si="25">SUM(F37:F41)</f>
        <v>6535000</v>
      </c>
      <c r="G42" s="113">
        <f t="shared" si="25"/>
        <v>3491000</v>
      </c>
      <c r="H42" s="112">
        <f t="shared" si="25"/>
        <v>0</v>
      </c>
      <c r="I42" s="113">
        <f t="shared" si="25"/>
        <v>0</v>
      </c>
      <c r="J42" s="112">
        <f t="shared" si="25"/>
        <v>3491000</v>
      </c>
      <c r="K42" s="113">
        <f t="shared" si="25"/>
        <v>4805723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3491000</v>
      </c>
      <c r="Q42" s="113">
        <f t="shared" si="20"/>
        <v>4805723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64.997207223980638</v>
      </c>
      <c r="U42" s="60">
        <f>IF((+$E37+$E40) =0,0,(Q42   /(+$E37+$E40) )*100)</f>
        <v>89.475386334016022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10063000</v>
      </c>
      <c r="C69" s="120">
        <f>SUM(C9:C16,C19:C25,C28:C31,C34,C37:C41,C44:C54,C57:C60,C63:C67)</f>
        <v>10000000</v>
      </c>
      <c r="D69" s="120"/>
      <c r="E69" s="120">
        <f t="shared" si="35"/>
        <v>20063000</v>
      </c>
      <c r="F69" s="121">
        <f t="shared" ref="F69:O69" si="43">SUM(F9:F16,F19:F25,F28:F31,F34,F37:F41,F44:F54,F57:F60,F63:F67)</f>
        <v>19947000</v>
      </c>
      <c r="G69" s="122">
        <f t="shared" si="43"/>
        <v>16449000</v>
      </c>
      <c r="H69" s="121">
        <f t="shared" si="43"/>
        <v>633000</v>
      </c>
      <c r="I69" s="122">
        <f t="shared" si="43"/>
        <v>906939</v>
      </c>
      <c r="J69" s="121">
        <f t="shared" si="43"/>
        <v>5450000</v>
      </c>
      <c r="K69" s="122">
        <f t="shared" si="43"/>
        <v>6987352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6083000</v>
      </c>
      <c r="Q69" s="122">
        <f t="shared" si="37"/>
        <v>7894291</v>
      </c>
      <c r="R69" s="67">
        <f t="shared" si="38"/>
        <v>760.97946287519744</v>
      </c>
      <c r="S69" s="68">
        <f t="shared" si="39"/>
        <v>670.43241055903434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32.385667891178194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42.028914443912043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32439000</v>
      </c>
      <c r="C71" s="108"/>
      <c r="D71" s="108"/>
      <c r="E71" s="108">
        <f>$B71      +$C71      +$D71</f>
        <v>32439000</v>
      </c>
      <c r="F71" s="109">
        <v>32439000</v>
      </c>
      <c r="G71" s="110">
        <v>28311000</v>
      </c>
      <c r="H71" s="109">
        <v>11436000</v>
      </c>
      <c r="I71" s="110">
        <v>11428932</v>
      </c>
      <c r="J71" s="109">
        <v>16875000</v>
      </c>
      <c r="K71" s="110">
        <v>20369611</v>
      </c>
      <c r="L71" s="109"/>
      <c r="M71" s="110"/>
      <c r="N71" s="109"/>
      <c r="O71" s="110"/>
      <c r="P71" s="109">
        <f>$H71      +$J71      +$L71      +$N71</f>
        <v>28311000</v>
      </c>
      <c r="Q71" s="110">
        <f>$I71      +$K71      +$M71      +$O71</f>
        <v>31798543</v>
      </c>
      <c r="R71" s="54">
        <f>IF(($H71      =0),0,((($J71      -$H71      )/$H71      )*100))</f>
        <v>47.56033578174187</v>
      </c>
      <c r="S71" s="55">
        <f>IF(($I71      =0),0,((($K71      -$I71      )/$I71      )*100))</f>
        <v>78.228473141672382</v>
      </c>
      <c r="T71" s="54">
        <f>IF(($E71      =0),0,(($P71      /$E71      )*100))</f>
        <v>87.274576898178125</v>
      </c>
      <c r="U71" s="56">
        <f>IF(($E71      =0),0,(($Q71      /$E71      )*100))</f>
        <v>98.025657387712315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32439000</v>
      </c>
      <c r="C73" s="117">
        <f>SUM(C71:C72)</f>
        <v>0</v>
      </c>
      <c r="D73" s="117"/>
      <c r="E73" s="117">
        <f>$B73      +$C73      +$D73</f>
        <v>32439000</v>
      </c>
      <c r="F73" s="118">
        <f t="shared" ref="F73:O73" si="44">SUM(F71:F72)</f>
        <v>32439000</v>
      </c>
      <c r="G73" s="119">
        <f t="shared" si="44"/>
        <v>28311000</v>
      </c>
      <c r="H73" s="118">
        <f t="shared" si="44"/>
        <v>11436000</v>
      </c>
      <c r="I73" s="119">
        <f t="shared" si="44"/>
        <v>11428932</v>
      </c>
      <c r="J73" s="118">
        <f t="shared" si="44"/>
        <v>16875000</v>
      </c>
      <c r="K73" s="119">
        <f t="shared" si="44"/>
        <v>20369611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28311000</v>
      </c>
      <c r="Q73" s="119">
        <f>$I73      +$K73      +$M73      +$O73</f>
        <v>31798543</v>
      </c>
      <c r="R73" s="63">
        <f>IF(($H73      =0),0,((($J73      -$H73      )/$H73      )*100))</f>
        <v>47.56033578174187</v>
      </c>
      <c r="S73" s="64">
        <f>IF(($I73      =0),0,((($K73      -$I73      )/$I73      )*100))</f>
        <v>78.228473141672382</v>
      </c>
      <c r="T73" s="63">
        <f>IF(($E71      =0),0,(($P71      /$E71      )*100))</f>
        <v>87.274576898178125</v>
      </c>
      <c r="U73" s="65">
        <f>IF($E71   =0,0,($Q71   /$E71 )*100)</f>
        <v>98.025657387712315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32439000</v>
      </c>
      <c r="C74" s="120">
        <f>SUM(C71:C72)</f>
        <v>0</v>
      </c>
      <c r="D74" s="120"/>
      <c r="E74" s="120">
        <f>$B74      +$C74      +$D74</f>
        <v>32439000</v>
      </c>
      <c r="F74" s="121">
        <f t="shared" ref="F74:O74" si="45">SUM(F71:F72)</f>
        <v>32439000</v>
      </c>
      <c r="G74" s="122">
        <f t="shared" si="45"/>
        <v>28311000</v>
      </c>
      <c r="H74" s="121">
        <f t="shared" si="45"/>
        <v>11436000</v>
      </c>
      <c r="I74" s="122">
        <f t="shared" si="45"/>
        <v>11428932</v>
      </c>
      <c r="J74" s="121">
        <f t="shared" si="45"/>
        <v>16875000</v>
      </c>
      <c r="K74" s="122">
        <f t="shared" si="45"/>
        <v>20369611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28311000</v>
      </c>
      <c r="Q74" s="122">
        <f>$I74      +$K74      +$M74      +$O74</f>
        <v>31798543</v>
      </c>
      <c r="R74" s="67">
        <f>IF(($H74      =0),0,((($J74      -$H74      )/$H74      )*100))</f>
        <v>47.56033578174187</v>
      </c>
      <c r="S74" s="68">
        <f>IF(($I74      =0),0,((($K74      -$I74      )/$I74      )*100))</f>
        <v>78.228473141672382</v>
      </c>
      <c r="T74" s="67">
        <f>IF(($E71      =0),0,(($P71      /$E71      )*100))</f>
        <v>87.274576898178125</v>
      </c>
      <c r="U74" s="71">
        <f>IF($E71   =0,0,($Q71   /$E71 )*100)</f>
        <v>98.025657387712315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42502000</v>
      </c>
      <c r="C75" s="120">
        <f>SUM(C9:C16,C19:C25,C28:C31,C34,C37:C41,C44:C54,C57:C60,C63:C67,C71:C72)</f>
        <v>10000000</v>
      </c>
      <c r="D75" s="120"/>
      <c r="E75" s="120">
        <f>$B75      +$C75      +$D75</f>
        <v>52502000</v>
      </c>
      <c r="F75" s="121">
        <f t="shared" ref="F75:O75" si="46">SUM(F9:F16,F19:F25,F28:F31,F34,F37:F41,F44:F54,F57:F60,F63:F67,F71:F72)</f>
        <v>52386000</v>
      </c>
      <c r="G75" s="122">
        <f t="shared" si="46"/>
        <v>44760000</v>
      </c>
      <c r="H75" s="121">
        <f t="shared" si="46"/>
        <v>12069000</v>
      </c>
      <c r="I75" s="122">
        <f t="shared" si="46"/>
        <v>12335871</v>
      </c>
      <c r="J75" s="121">
        <f t="shared" si="46"/>
        <v>22325000</v>
      </c>
      <c r="K75" s="122">
        <f t="shared" si="46"/>
        <v>27356963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34394000</v>
      </c>
      <c r="Q75" s="122">
        <f>$I75      +$K75      +$M75      +$O75</f>
        <v>39692834</v>
      </c>
      <c r="R75" s="67">
        <f>IF(($H75      =0),0,((($J75      -$H75      )/$H75      )*100))</f>
        <v>84.978042919877367</v>
      </c>
      <c r="S75" s="68">
        <f>IF(($I75      =0),0,((($K75      -$I75      )/$I75      )*100))</f>
        <v>121.76758333481277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67.14692905392215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77.491769161688339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142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143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144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145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146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147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148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149</v>
      </c>
    </row>
    <row r="118" spans="1:23" x14ac:dyDescent="0.25">
      <c r="A118" s="35" t="s">
        <v>150</v>
      </c>
    </row>
    <row r="119" spans="1:23" ht="13" x14ac:dyDescent="0.3">
      <c r="A119" s="35" t="s">
        <v>151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152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153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154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o5McgMwHoihIxDr5HtbA2H1THnDmBqc90ol9JI5WmEKZEP5cFCaOzAwfDr32yfiO69K6mPpBsv4Sy9aHinZdJw==" saltValue="DvJIz4fSWP0DNqO5IeK0L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119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/>
      <c r="I10" s="110">
        <v>433391</v>
      </c>
      <c r="J10" s="109">
        <v>635000</v>
      </c>
      <c r="K10" s="110">
        <v>435898</v>
      </c>
      <c r="L10" s="109"/>
      <c r="M10" s="110"/>
      <c r="N10" s="109"/>
      <c r="O10" s="110"/>
      <c r="P10" s="109">
        <f t="shared" ref="P10:P17" si="1">$H10      +$J10      +$L10      +$N10</f>
        <v>635000</v>
      </c>
      <c r="Q10" s="110">
        <f t="shared" ref="Q10:Q17" si="2">$I10      +$K10      +$M10      +$O10</f>
        <v>869289</v>
      </c>
      <c r="R10" s="54">
        <f t="shared" ref="R10:R17" si="3">IF(($H10      =0),0,((($J10      -$H10      )/$H10      )*100))</f>
        <v>0</v>
      </c>
      <c r="S10" s="55">
        <f t="shared" ref="S10:S17" si="4">IF(($I10      =0),0,((($K10      -$I10      )/$I10      )*100))</f>
        <v>0.57846148166436318</v>
      </c>
      <c r="T10" s="54">
        <f t="shared" ref="T10:T16" si="5">IF(($E10      =0),0,(($P10      /$E10      )*100))</f>
        <v>21.166666666666668</v>
      </c>
      <c r="U10" s="56">
        <f t="shared" ref="U10:U16" si="6">IF(($E10      =0),0,(($Q10      /$E10      )*100))</f>
        <v>28.976299999999998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0</v>
      </c>
      <c r="I17" s="113">
        <f t="shared" si="7"/>
        <v>433391</v>
      </c>
      <c r="J17" s="112">
        <f t="shared" si="7"/>
        <v>635000</v>
      </c>
      <c r="K17" s="113">
        <f t="shared" si="7"/>
        <v>435898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635000</v>
      </c>
      <c r="Q17" s="113">
        <f t="shared" si="2"/>
        <v>869289</v>
      </c>
      <c r="R17" s="58">
        <f t="shared" si="3"/>
        <v>0</v>
      </c>
      <c r="S17" s="59">
        <f t="shared" si="4"/>
        <v>0.57846148166436318</v>
      </c>
      <c r="T17" s="58">
        <f>IF((SUM($E9:$E14))=0,0,(P17/(SUM($E9:$E14))*100))</f>
        <v>21.166666666666668</v>
      </c>
      <c r="U17" s="60">
        <f>IF((SUM($E9:$E14))=0,0,(Q17/(SUM($E9:$E14))*100))</f>
        <v>28.976299999999998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2587000</v>
      </c>
      <c r="C31" s="108"/>
      <c r="D31" s="108"/>
      <c r="E31" s="108">
        <f>$B31      +$C31      +$D31</f>
        <v>2587000</v>
      </c>
      <c r="F31" s="109">
        <v>2587000</v>
      </c>
      <c r="G31" s="110">
        <v>1811000</v>
      </c>
      <c r="H31" s="109">
        <v>845000</v>
      </c>
      <c r="I31" s="110">
        <v>785624</v>
      </c>
      <c r="J31" s="109">
        <v>850000</v>
      </c>
      <c r="K31" s="110">
        <v>885382</v>
      </c>
      <c r="L31" s="109"/>
      <c r="M31" s="110"/>
      <c r="N31" s="109"/>
      <c r="O31" s="110"/>
      <c r="P31" s="109">
        <f>$H31      +$J31      +$L31      +$N31</f>
        <v>1695000</v>
      </c>
      <c r="Q31" s="110">
        <f>$I31      +$K31      +$M31      +$O31</f>
        <v>1671006</v>
      </c>
      <c r="R31" s="54">
        <f>IF(($H31      =0),0,((($J31      -$H31      )/$H31      )*100))</f>
        <v>0.59171597633136097</v>
      </c>
      <c r="S31" s="55">
        <f>IF(($I31      =0),0,((($K31      -$I31      )/$I31      )*100))</f>
        <v>12.69793183507632</v>
      </c>
      <c r="T31" s="54">
        <f>IF(($E31      =0),0,(($P31      /$E31      )*100))</f>
        <v>65.519907228449952</v>
      </c>
      <c r="U31" s="56">
        <f>IF(($E31      =0),0,(($Q31      /$E31      )*100))</f>
        <v>64.592423656745268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2587000</v>
      </c>
      <c r="C32" s="111">
        <f>SUM(C28:C31)</f>
        <v>0</v>
      </c>
      <c r="D32" s="111"/>
      <c r="E32" s="111">
        <f>$B32      +$C32      +$D32</f>
        <v>2587000</v>
      </c>
      <c r="F32" s="112">
        <f t="shared" ref="F32:O32" si="16">SUM(F28:F31)</f>
        <v>2587000</v>
      </c>
      <c r="G32" s="113">
        <f t="shared" si="16"/>
        <v>1811000</v>
      </c>
      <c r="H32" s="112">
        <f t="shared" si="16"/>
        <v>845000</v>
      </c>
      <c r="I32" s="113">
        <f t="shared" si="16"/>
        <v>785624</v>
      </c>
      <c r="J32" s="112">
        <f t="shared" si="16"/>
        <v>850000</v>
      </c>
      <c r="K32" s="113">
        <f t="shared" si="16"/>
        <v>885382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1695000</v>
      </c>
      <c r="Q32" s="113">
        <f>$I32      +$K32      +$M32      +$O32</f>
        <v>1671006</v>
      </c>
      <c r="R32" s="58">
        <f>IF(($H32      =0),0,((($J32      -$H32      )/$H32      )*100))</f>
        <v>0.59171597633136097</v>
      </c>
      <c r="S32" s="59">
        <f>IF(($I32      =0),0,((($K32      -$I32      )/$I32      )*100))</f>
        <v>12.69793183507632</v>
      </c>
      <c r="T32" s="58">
        <f>IF($E32   =0,0,($P32   /$E32   )*100)</f>
        <v>65.519907228449952</v>
      </c>
      <c r="U32" s="60">
        <f>IF($E32   =0,0,($Q32   /$E32   )*100)</f>
        <v>64.592423656745268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7838000</v>
      </c>
      <c r="C34" s="108"/>
      <c r="D34" s="108"/>
      <c r="E34" s="108">
        <f>$B34      +$C34      +$D34</f>
        <v>7838000</v>
      </c>
      <c r="F34" s="109">
        <v>7838000</v>
      </c>
      <c r="G34" s="110">
        <v>5487000</v>
      </c>
      <c r="H34" s="109">
        <v>1959000</v>
      </c>
      <c r="I34" s="110">
        <v>5395693</v>
      </c>
      <c r="J34" s="109">
        <v>1306000</v>
      </c>
      <c r="K34" s="110">
        <v>4608667</v>
      </c>
      <c r="L34" s="109"/>
      <c r="M34" s="110"/>
      <c r="N34" s="109"/>
      <c r="O34" s="110"/>
      <c r="P34" s="109">
        <f>$H34      +$J34      +$L34      +$N34</f>
        <v>3265000</v>
      </c>
      <c r="Q34" s="110">
        <f>$I34      +$K34      +$M34      +$O34</f>
        <v>10004360</v>
      </c>
      <c r="R34" s="54">
        <f>IF(($H34      =0),0,((($J34      -$H34      )/$H34      )*100))</f>
        <v>-33.333333333333329</v>
      </c>
      <c r="S34" s="55">
        <f>IF(($I34      =0),0,((($K34      -$I34      )/$I34      )*100))</f>
        <v>-14.586189392168903</v>
      </c>
      <c r="T34" s="54">
        <f>IF(($E34      =0),0,(($P34      /$E34      )*100))</f>
        <v>41.656034702730288</v>
      </c>
      <c r="U34" s="56">
        <f>IF(($E34      =0),0,(($Q34      /$E34      )*100))</f>
        <v>127.63919367185505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7838000</v>
      </c>
      <c r="C35" s="111">
        <f>C34</f>
        <v>0</v>
      </c>
      <c r="D35" s="111"/>
      <c r="E35" s="111">
        <f>$B35      +$C35      +$D35</f>
        <v>7838000</v>
      </c>
      <c r="F35" s="112">
        <f t="shared" ref="F35:O35" si="17">F34</f>
        <v>7838000</v>
      </c>
      <c r="G35" s="113">
        <f t="shared" si="17"/>
        <v>5487000</v>
      </c>
      <c r="H35" s="112">
        <f t="shared" si="17"/>
        <v>1959000</v>
      </c>
      <c r="I35" s="113">
        <f t="shared" si="17"/>
        <v>5395693</v>
      </c>
      <c r="J35" s="112">
        <f t="shared" si="17"/>
        <v>1306000</v>
      </c>
      <c r="K35" s="113">
        <f t="shared" si="17"/>
        <v>4608667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3265000</v>
      </c>
      <c r="Q35" s="113">
        <f>$I35      +$K35      +$M35      +$O35</f>
        <v>10004360</v>
      </c>
      <c r="R35" s="58">
        <f>IF(($H35      =0),0,((($J35      -$H35      )/$H35      )*100))</f>
        <v>-33.333333333333329</v>
      </c>
      <c r="S35" s="59">
        <f>IF(($I35      =0),0,((($K35      -$I35      )/$I35      )*100))</f>
        <v>-14.586189392168903</v>
      </c>
      <c r="T35" s="58">
        <f>IF($E35   =0,0,($P35   /$E35   )*100)</f>
        <v>41.656034702730288</v>
      </c>
      <c r="U35" s="60">
        <f>IF($E35   =0,0,($Q35   /$E35   )*100)</f>
        <v>127.63919367185505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365000000</v>
      </c>
      <c r="C46" s="108"/>
      <c r="D46" s="108"/>
      <c r="E46" s="108">
        <f t="shared" si="26"/>
        <v>365000000</v>
      </c>
      <c r="F46" s="109">
        <v>365000000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136000000</v>
      </c>
      <c r="C54" s="108"/>
      <c r="D54" s="108"/>
      <c r="E54" s="108">
        <f t="shared" si="26"/>
        <v>136000000</v>
      </c>
      <c r="F54" s="109">
        <v>136000000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501000000</v>
      </c>
      <c r="C55" s="111">
        <f>SUM(C44:C54)</f>
        <v>0</v>
      </c>
      <c r="D55" s="111"/>
      <c r="E55" s="111">
        <f t="shared" si="26"/>
        <v>501000000</v>
      </c>
      <c r="F55" s="112">
        <f t="shared" ref="F55:O55" si="33">SUM(F44:F54)</f>
        <v>501000000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514425000</v>
      </c>
      <c r="C69" s="120">
        <f>SUM(C9:C16,C19:C25,C28:C31,C34,C37:C41,C44:C54,C57:C60,C63:C67)</f>
        <v>0</v>
      </c>
      <c r="D69" s="120"/>
      <c r="E69" s="120">
        <f t="shared" si="35"/>
        <v>514425000</v>
      </c>
      <c r="F69" s="121">
        <f t="shared" ref="F69:O69" si="43">SUM(F9:F16,F19:F25,F28:F31,F34,F37:F41,F44:F54,F57:F60,F63:F67)</f>
        <v>514425000</v>
      </c>
      <c r="G69" s="122">
        <f t="shared" si="43"/>
        <v>10298000</v>
      </c>
      <c r="H69" s="121">
        <f t="shared" si="43"/>
        <v>2804000</v>
      </c>
      <c r="I69" s="122">
        <f t="shared" si="43"/>
        <v>6614708</v>
      </c>
      <c r="J69" s="121">
        <f t="shared" si="43"/>
        <v>2791000</v>
      </c>
      <c r="K69" s="122">
        <f t="shared" si="43"/>
        <v>5929947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5595000</v>
      </c>
      <c r="Q69" s="122">
        <f t="shared" si="37"/>
        <v>12544655</v>
      </c>
      <c r="R69" s="67">
        <f t="shared" si="38"/>
        <v>-0.46362339514978607</v>
      </c>
      <c r="S69" s="68">
        <f t="shared" si="39"/>
        <v>-10.352097174962219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41.675977653631286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93.442495344506511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543922000</v>
      </c>
      <c r="C71" s="108"/>
      <c r="D71" s="108"/>
      <c r="E71" s="108">
        <f>$B71      +$C71      +$D71</f>
        <v>543922000</v>
      </c>
      <c r="F71" s="109">
        <v>543922000</v>
      </c>
      <c r="G71" s="110">
        <v>409226000</v>
      </c>
      <c r="H71" s="109">
        <v>59075000</v>
      </c>
      <c r="I71" s="110">
        <v>43325167</v>
      </c>
      <c r="J71" s="109">
        <v>203317000</v>
      </c>
      <c r="K71" s="110">
        <v>80147265</v>
      </c>
      <c r="L71" s="109"/>
      <c r="M71" s="110"/>
      <c r="N71" s="109"/>
      <c r="O71" s="110"/>
      <c r="P71" s="109">
        <f>$H71      +$J71      +$L71      +$N71</f>
        <v>262392000</v>
      </c>
      <c r="Q71" s="110">
        <f>$I71      +$K71      +$M71      +$O71</f>
        <v>123472432</v>
      </c>
      <c r="R71" s="54">
        <f>IF(($H71      =0),0,((($J71      -$H71      )/$H71      )*100))</f>
        <v>244.16758358019467</v>
      </c>
      <c r="S71" s="55">
        <f>IF(($I71      =0),0,((($K71      -$I71      )/$I71      )*100))</f>
        <v>84.990089016852494</v>
      </c>
      <c r="T71" s="54">
        <f>IF(($E71      =0),0,(($P71      /$E71      )*100))</f>
        <v>48.240740400277978</v>
      </c>
      <c r="U71" s="56">
        <f>IF(($E71      =0),0,(($Q71      /$E71      )*100))</f>
        <v>22.700393071065335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543922000</v>
      </c>
      <c r="C73" s="117">
        <f>SUM(C71:C72)</f>
        <v>0</v>
      </c>
      <c r="D73" s="117"/>
      <c r="E73" s="117">
        <f>$B73      +$C73      +$D73</f>
        <v>543922000</v>
      </c>
      <c r="F73" s="118">
        <f t="shared" ref="F73:O73" si="44">SUM(F71:F72)</f>
        <v>543922000</v>
      </c>
      <c r="G73" s="119">
        <f t="shared" si="44"/>
        <v>409226000</v>
      </c>
      <c r="H73" s="118">
        <f t="shared" si="44"/>
        <v>59075000</v>
      </c>
      <c r="I73" s="119">
        <f t="shared" si="44"/>
        <v>43325167</v>
      </c>
      <c r="J73" s="118">
        <f t="shared" si="44"/>
        <v>203317000</v>
      </c>
      <c r="K73" s="119">
        <f t="shared" si="44"/>
        <v>80147265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262392000</v>
      </c>
      <c r="Q73" s="119">
        <f>$I73      +$K73      +$M73      +$O73</f>
        <v>123472432</v>
      </c>
      <c r="R73" s="63">
        <f>IF(($H73      =0),0,((($J73      -$H73      )/$H73      )*100))</f>
        <v>244.16758358019467</v>
      </c>
      <c r="S73" s="64">
        <f>IF(($I73      =0),0,((($K73      -$I73      )/$I73      )*100))</f>
        <v>84.990089016852494</v>
      </c>
      <c r="T73" s="63">
        <f>IF(($E71      =0),0,(($P71      /$E71      )*100))</f>
        <v>48.240740400277978</v>
      </c>
      <c r="U73" s="65">
        <f>IF($E71   =0,0,($Q71   /$E71 )*100)</f>
        <v>22.700393071065335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543922000</v>
      </c>
      <c r="C74" s="120">
        <f>SUM(C71:C72)</f>
        <v>0</v>
      </c>
      <c r="D74" s="120"/>
      <c r="E74" s="120">
        <f>$B74      +$C74      +$D74</f>
        <v>543922000</v>
      </c>
      <c r="F74" s="121">
        <f t="shared" ref="F74:O74" si="45">SUM(F71:F72)</f>
        <v>543922000</v>
      </c>
      <c r="G74" s="122">
        <f t="shared" si="45"/>
        <v>409226000</v>
      </c>
      <c r="H74" s="121">
        <f t="shared" si="45"/>
        <v>59075000</v>
      </c>
      <c r="I74" s="122">
        <f t="shared" si="45"/>
        <v>43325167</v>
      </c>
      <c r="J74" s="121">
        <f t="shared" si="45"/>
        <v>203317000</v>
      </c>
      <c r="K74" s="122">
        <f t="shared" si="45"/>
        <v>80147265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262392000</v>
      </c>
      <c r="Q74" s="122">
        <f>$I74      +$K74      +$M74      +$O74</f>
        <v>123472432</v>
      </c>
      <c r="R74" s="67">
        <f>IF(($H74      =0),0,((($J74      -$H74      )/$H74      )*100))</f>
        <v>244.16758358019467</v>
      </c>
      <c r="S74" s="68">
        <f>IF(($I74      =0),0,((($K74      -$I74      )/$I74      )*100))</f>
        <v>84.990089016852494</v>
      </c>
      <c r="T74" s="67">
        <f>IF(($E71      =0),0,(($P71      /$E71      )*100))</f>
        <v>48.240740400277978</v>
      </c>
      <c r="U74" s="71">
        <f>IF($E71   =0,0,($Q71   /$E71 )*100)</f>
        <v>22.700393071065335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1058347000</v>
      </c>
      <c r="C75" s="120">
        <f>SUM(C9:C16,C19:C25,C28:C31,C34,C37:C41,C44:C54,C57:C60,C63:C67,C71:C72)</f>
        <v>0</v>
      </c>
      <c r="D75" s="120"/>
      <c r="E75" s="120">
        <f>$B75      +$C75      +$D75</f>
        <v>1058347000</v>
      </c>
      <c r="F75" s="121">
        <f t="shared" ref="F75:O75" si="46">SUM(F9:F16,F19:F25,F28:F31,F34,F37:F41,F44:F54,F57:F60,F63:F67,F71:F72)</f>
        <v>1058347000</v>
      </c>
      <c r="G75" s="122">
        <f t="shared" si="46"/>
        <v>419524000</v>
      </c>
      <c r="H75" s="121">
        <f t="shared" si="46"/>
        <v>61879000</v>
      </c>
      <c r="I75" s="122">
        <f t="shared" si="46"/>
        <v>49939875</v>
      </c>
      <c r="J75" s="121">
        <f t="shared" si="46"/>
        <v>206108000</v>
      </c>
      <c r="K75" s="122">
        <f t="shared" si="46"/>
        <v>86077212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267987000</v>
      </c>
      <c r="Q75" s="122">
        <f>$I75      +$K75      +$M75      +$O75</f>
        <v>136017087</v>
      </c>
      <c r="R75" s="67">
        <f>IF(($H75      =0),0,((($J75      -$H75      )/$H75      )*100))</f>
        <v>233.08230579033275</v>
      </c>
      <c r="S75" s="68">
        <f>IF(($I75      =0),0,((($K75      -$I75      )/$I75      )*100))</f>
        <v>72.361688930939451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48.082612806743377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24.404381292085542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142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143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144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145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146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147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148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149</v>
      </c>
    </row>
    <row r="118" spans="1:23" x14ac:dyDescent="0.25">
      <c r="A118" s="35" t="s">
        <v>150</v>
      </c>
    </row>
    <row r="119" spans="1:23" ht="13" x14ac:dyDescent="0.3">
      <c r="A119" s="35" t="s">
        <v>151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152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153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154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dmw+QizQNrXIEeVGa42MIQyZN0UsuAl1UP/jK6hY3cvsnTYGMYFJy7Nzd/8FK+2/vAXnnncAJJ6FqGXDu5Syzw==" saltValue="fT25rdMAJnjn/bH6bxHE9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120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254000</v>
      </c>
      <c r="I10" s="110"/>
      <c r="J10" s="109">
        <v>2351000</v>
      </c>
      <c r="K10" s="110"/>
      <c r="L10" s="109"/>
      <c r="M10" s="110"/>
      <c r="N10" s="109"/>
      <c r="O10" s="110"/>
      <c r="P10" s="109">
        <f t="shared" ref="P10:P17" si="1">$H10      +$J10      +$L10      +$N10</f>
        <v>2605000</v>
      </c>
      <c r="Q10" s="110">
        <f t="shared" ref="Q10:Q17" si="2">$I10      +$K10      +$M10      +$O10</f>
        <v>0</v>
      </c>
      <c r="R10" s="54">
        <f t="shared" ref="R10:R17" si="3">IF(($H10      =0),0,((($J10      -$H10      )/$H10      )*100))</f>
        <v>825.59055118110246</v>
      </c>
      <c r="S10" s="55">
        <f t="shared" ref="S10:S17" si="4">IF(($I10      =0),0,((($K10      -$I10      )/$I10      )*100))</f>
        <v>0</v>
      </c>
      <c r="T10" s="54">
        <f t="shared" ref="T10:T16" si="5">IF(($E10      =0),0,(($P10      /$E10      )*100))</f>
        <v>86.833333333333329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254000</v>
      </c>
      <c r="I17" s="113">
        <f t="shared" si="7"/>
        <v>0</v>
      </c>
      <c r="J17" s="112">
        <f t="shared" si="7"/>
        <v>2351000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2605000</v>
      </c>
      <c r="Q17" s="113">
        <f t="shared" si="2"/>
        <v>0</v>
      </c>
      <c r="R17" s="58">
        <f t="shared" si="3"/>
        <v>825.59055118110246</v>
      </c>
      <c r="S17" s="59">
        <f t="shared" si="4"/>
        <v>0</v>
      </c>
      <c r="T17" s="58">
        <f>IF((SUM($E9:$E14))=0,0,(P17/(SUM($E9:$E14))*100))</f>
        <v>86.833333333333329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1986000</v>
      </c>
      <c r="C34" s="108"/>
      <c r="D34" s="108"/>
      <c r="E34" s="108">
        <f>$B34      +$C34      +$D34</f>
        <v>1986000</v>
      </c>
      <c r="F34" s="109">
        <v>1986000</v>
      </c>
      <c r="G34" s="110">
        <v>1391000</v>
      </c>
      <c r="H34" s="109">
        <v>497000</v>
      </c>
      <c r="I34" s="110"/>
      <c r="J34" s="109">
        <v>730000</v>
      </c>
      <c r="K34" s="110"/>
      <c r="L34" s="109"/>
      <c r="M34" s="110"/>
      <c r="N34" s="109"/>
      <c r="O34" s="110"/>
      <c r="P34" s="109">
        <f>$H34      +$J34      +$L34      +$N34</f>
        <v>1227000</v>
      </c>
      <c r="Q34" s="110">
        <f>$I34      +$K34      +$M34      +$O34</f>
        <v>0</v>
      </c>
      <c r="R34" s="54">
        <f>IF(($H34      =0),0,((($J34      -$H34      )/$H34      )*100))</f>
        <v>46.881287726358153</v>
      </c>
      <c r="S34" s="55">
        <f>IF(($I34      =0),0,((($K34      -$I34      )/$I34      )*100))</f>
        <v>0</v>
      </c>
      <c r="T34" s="54">
        <f>IF(($E34      =0),0,(($P34      /$E34      )*100))</f>
        <v>61.782477341389729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1986000</v>
      </c>
      <c r="C35" s="111">
        <f>C34</f>
        <v>0</v>
      </c>
      <c r="D35" s="111"/>
      <c r="E35" s="111">
        <f>$B35      +$C35      +$D35</f>
        <v>1986000</v>
      </c>
      <c r="F35" s="112">
        <f t="shared" ref="F35:O35" si="17">F34</f>
        <v>1986000</v>
      </c>
      <c r="G35" s="113">
        <f t="shared" si="17"/>
        <v>1391000</v>
      </c>
      <c r="H35" s="112">
        <f t="shared" si="17"/>
        <v>497000</v>
      </c>
      <c r="I35" s="113">
        <f t="shared" si="17"/>
        <v>0</v>
      </c>
      <c r="J35" s="112">
        <f t="shared" si="17"/>
        <v>730000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1227000</v>
      </c>
      <c r="Q35" s="113">
        <f>$I35      +$K35      +$M35      +$O35</f>
        <v>0</v>
      </c>
      <c r="R35" s="58">
        <f>IF(($H35      =0),0,((($J35      -$H35      )/$H35      )*100))</f>
        <v>46.881287726358153</v>
      </c>
      <c r="S35" s="59">
        <f>IF(($I35      =0),0,((($K35      -$I35      )/$I35      )*100))</f>
        <v>0</v>
      </c>
      <c r="T35" s="58">
        <f>IF($E35   =0,0,($P35   /$E35   )*100)</f>
        <v>61.782477341389729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1524000</v>
      </c>
      <c r="C38" s="108"/>
      <c r="D38" s="108"/>
      <c r="E38" s="108">
        <f t="shared" si="18"/>
        <v>1524000</v>
      </c>
      <c r="F38" s="109">
        <v>1386000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1524000</v>
      </c>
      <c r="C42" s="111">
        <f>SUM(C37:C41)</f>
        <v>0</v>
      </c>
      <c r="D42" s="111"/>
      <c r="E42" s="111">
        <f t="shared" si="18"/>
        <v>1524000</v>
      </c>
      <c r="F42" s="112">
        <f t="shared" ref="F42:O42" si="25">SUM(F37:F41)</f>
        <v>1386000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6510000</v>
      </c>
      <c r="C69" s="120">
        <f>SUM(C9:C16,C19:C25,C28:C31,C34,C37:C41,C44:C54,C57:C60,C63:C67)</f>
        <v>0</v>
      </c>
      <c r="D69" s="120"/>
      <c r="E69" s="120">
        <f t="shared" si="35"/>
        <v>6510000</v>
      </c>
      <c r="F69" s="121">
        <f t="shared" ref="F69:O69" si="43">SUM(F9:F16,F19:F25,F28:F31,F34,F37:F41,F44:F54,F57:F60,F63:F67)</f>
        <v>6372000</v>
      </c>
      <c r="G69" s="122">
        <f t="shared" si="43"/>
        <v>4391000</v>
      </c>
      <c r="H69" s="121">
        <f t="shared" si="43"/>
        <v>751000</v>
      </c>
      <c r="I69" s="122">
        <f t="shared" si="43"/>
        <v>0</v>
      </c>
      <c r="J69" s="121">
        <f t="shared" si="43"/>
        <v>3081000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3832000</v>
      </c>
      <c r="Q69" s="122">
        <f t="shared" si="37"/>
        <v>0</v>
      </c>
      <c r="R69" s="67">
        <f t="shared" si="38"/>
        <v>310.25299600532622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76.855194544725236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35242000</v>
      </c>
      <c r="C71" s="108"/>
      <c r="D71" s="108"/>
      <c r="E71" s="108">
        <f>$B71      +$C71      +$D71</f>
        <v>35242000</v>
      </c>
      <c r="F71" s="109">
        <v>35242000</v>
      </c>
      <c r="G71" s="110">
        <v>29581000</v>
      </c>
      <c r="H71" s="109">
        <v>18136000</v>
      </c>
      <c r="I71" s="110"/>
      <c r="J71" s="109">
        <v>6605000</v>
      </c>
      <c r="K71" s="110"/>
      <c r="L71" s="109"/>
      <c r="M71" s="110"/>
      <c r="N71" s="109"/>
      <c r="O71" s="110"/>
      <c r="P71" s="109">
        <f>$H71      +$J71      +$L71      +$N71</f>
        <v>24741000</v>
      </c>
      <c r="Q71" s="110">
        <f>$I71      +$K71      +$M71      +$O71</f>
        <v>0</v>
      </c>
      <c r="R71" s="54">
        <f>IF(($H71      =0),0,((($J71      -$H71      )/$H71      )*100))</f>
        <v>-63.580723423026029</v>
      </c>
      <c r="S71" s="55">
        <f>IF(($I71      =0),0,((($K71      -$I71      )/$I71      )*100))</f>
        <v>0</v>
      </c>
      <c r="T71" s="54">
        <f>IF(($E71      =0),0,(($P71      /$E71      )*100))</f>
        <v>70.203166676125079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35242000</v>
      </c>
      <c r="C73" s="117">
        <f>SUM(C71:C72)</f>
        <v>0</v>
      </c>
      <c r="D73" s="117"/>
      <c r="E73" s="117">
        <f>$B73      +$C73      +$D73</f>
        <v>35242000</v>
      </c>
      <c r="F73" s="118">
        <f t="shared" ref="F73:O73" si="44">SUM(F71:F72)</f>
        <v>35242000</v>
      </c>
      <c r="G73" s="119">
        <f t="shared" si="44"/>
        <v>29581000</v>
      </c>
      <c r="H73" s="118">
        <f t="shared" si="44"/>
        <v>18136000</v>
      </c>
      <c r="I73" s="119">
        <f t="shared" si="44"/>
        <v>0</v>
      </c>
      <c r="J73" s="118">
        <f t="shared" si="44"/>
        <v>6605000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24741000</v>
      </c>
      <c r="Q73" s="119">
        <f>$I73      +$K73      +$M73      +$O73</f>
        <v>0</v>
      </c>
      <c r="R73" s="63">
        <f>IF(($H73      =0),0,((($J73      -$H73      )/$H73      )*100))</f>
        <v>-63.580723423026029</v>
      </c>
      <c r="S73" s="64">
        <f>IF(($I73      =0),0,((($K73      -$I73      )/$I73      )*100))</f>
        <v>0</v>
      </c>
      <c r="T73" s="63">
        <f>IF(($E71      =0),0,(($P71      /$E71      )*100))</f>
        <v>70.203166676125079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35242000</v>
      </c>
      <c r="C74" s="120">
        <f>SUM(C71:C72)</f>
        <v>0</v>
      </c>
      <c r="D74" s="120"/>
      <c r="E74" s="120">
        <f>$B74      +$C74      +$D74</f>
        <v>35242000</v>
      </c>
      <c r="F74" s="121">
        <f t="shared" ref="F74:O74" si="45">SUM(F71:F72)</f>
        <v>35242000</v>
      </c>
      <c r="G74" s="122">
        <f t="shared" si="45"/>
        <v>29581000</v>
      </c>
      <c r="H74" s="121">
        <f t="shared" si="45"/>
        <v>18136000</v>
      </c>
      <c r="I74" s="122">
        <f t="shared" si="45"/>
        <v>0</v>
      </c>
      <c r="J74" s="121">
        <f t="shared" si="45"/>
        <v>6605000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24741000</v>
      </c>
      <c r="Q74" s="122">
        <f>$I74      +$K74      +$M74      +$O74</f>
        <v>0</v>
      </c>
      <c r="R74" s="67">
        <f>IF(($H74      =0),0,((($J74      -$H74      )/$H74      )*100))</f>
        <v>-63.580723423026029</v>
      </c>
      <c r="S74" s="68">
        <f>IF(($I74      =0),0,((($K74      -$I74      )/$I74      )*100))</f>
        <v>0</v>
      </c>
      <c r="T74" s="67">
        <f>IF(($E71      =0),0,(($P71      /$E71      )*100))</f>
        <v>70.203166676125079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41752000</v>
      </c>
      <c r="C75" s="120">
        <f>SUM(C9:C16,C19:C25,C28:C31,C34,C37:C41,C44:C54,C57:C60,C63:C67,C71:C72)</f>
        <v>0</v>
      </c>
      <c r="D75" s="120"/>
      <c r="E75" s="120">
        <f>$B75      +$C75      +$D75</f>
        <v>41752000</v>
      </c>
      <c r="F75" s="121">
        <f t="shared" ref="F75:O75" si="46">SUM(F9:F16,F19:F25,F28:F31,F34,F37:F41,F44:F54,F57:F60,F63:F67,F71:F72)</f>
        <v>41614000</v>
      </c>
      <c r="G75" s="122">
        <f t="shared" si="46"/>
        <v>33972000</v>
      </c>
      <c r="H75" s="121">
        <f t="shared" si="46"/>
        <v>18887000</v>
      </c>
      <c r="I75" s="122">
        <f t="shared" si="46"/>
        <v>0</v>
      </c>
      <c r="J75" s="121">
        <f t="shared" si="46"/>
        <v>9686000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28573000</v>
      </c>
      <c r="Q75" s="122">
        <f>$I75      +$K75      +$M75      +$O75</f>
        <v>0</v>
      </c>
      <c r="R75" s="67">
        <f>IF(($H75      =0),0,((($J75      -$H75      )/$H75      )*100))</f>
        <v>-48.716048075395776</v>
      </c>
      <c r="S75" s="68">
        <f>IF(($I75      =0),0,((($K75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71.027642438102816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142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143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144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145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146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147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148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149</v>
      </c>
    </row>
    <row r="118" spans="1:23" x14ac:dyDescent="0.25">
      <c r="A118" s="35" t="s">
        <v>150</v>
      </c>
    </row>
    <row r="119" spans="1:23" ht="13" x14ac:dyDescent="0.3">
      <c r="A119" s="35" t="s">
        <v>151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152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153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154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CWF3KI1j9FbarJSf86+b2XkpcdStCWo26iaeQAulc+8sjPL+emlSv/muT6H4RcOtyLFgqKPm12baGvsLi6Sirg==" saltValue="kSPErjvyW+wIrW1OfWMoX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121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1900000</v>
      </c>
      <c r="C10" s="108"/>
      <c r="D10" s="108"/>
      <c r="E10" s="108">
        <f t="shared" ref="E10:E17" si="0">$B10      +$C10      +$D10</f>
        <v>1900000</v>
      </c>
      <c r="F10" s="109">
        <v>1900000</v>
      </c>
      <c r="G10" s="110">
        <v>1900000</v>
      </c>
      <c r="H10" s="109">
        <v>128000</v>
      </c>
      <c r="I10" s="110">
        <v>127500</v>
      </c>
      <c r="J10" s="109">
        <v>1277000</v>
      </c>
      <c r="K10" s="110">
        <v>1275500</v>
      </c>
      <c r="L10" s="109"/>
      <c r="M10" s="110"/>
      <c r="N10" s="109"/>
      <c r="O10" s="110"/>
      <c r="P10" s="109">
        <f t="shared" ref="P10:P17" si="1">$H10      +$J10      +$L10      +$N10</f>
        <v>1405000</v>
      </c>
      <c r="Q10" s="110">
        <f t="shared" ref="Q10:Q17" si="2">$I10      +$K10      +$M10      +$O10</f>
        <v>1403000</v>
      </c>
      <c r="R10" s="54">
        <f t="shared" ref="R10:R17" si="3">IF(($H10      =0),0,((($J10      -$H10      )/$H10      )*100))</f>
        <v>897.65625</v>
      </c>
      <c r="S10" s="55">
        <f t="shared" ref="S10:S17" si="4">IF(($I10      =0),0,((($K10      -$I10      )/$I10      )*100))</f>
        <v>900.39215686274508</v>
      </c>
      <c r="T10" s="54">
        <f t="shared" ref="T10:T16" si="5">IF(($E10      =0),0,(($P10      /$E10      )*100))</f>
        <v>73.94736842105263</v>
      </c>
      <c r="U10" s="56">
        <f t="shared" ref="U10:U16" si="6">IF(($E10      =0),0,(($Q10      /$E10      )*100))</f>
        <v>73.842105263157904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4800000</v>
      </c>
      <c r="C11" s="108"/>
      <c r="D11" s="108"/>
      <c r="E11" s="108">
        <f t="shared" si="0"/>
        <v>4800000</v>
      </c>
      <c r="F11" s="109">
        <v>4800000</v>
      </c>
      <c r="G11" s="110">
        <v>3000000</v>
      </c>
      <c r="H11" s="109">
        <v>1091000</v>
      </c>
      <c r="I11" s="110">
        <v>1092796</v>
      </c>
      <c r="J11" s="109">
        <v>901000</v>
      </c>
      <c r="K11" s="110">
        <v>901570</v>
      </c>
      <c r="L11" s="109"/>
      <c r="M11" s="110"/>
      <c r="N11" s="109"/>
      <c r="O11" s="110"/>
      <c r="P11" s="109">
        <f t="shared" si="1"/>
        <v>1992000</v>
      </c>
      <c r="Q11" s="110">
        <f t="shared" si="2"/>
        <v>1994366</v>
      </c>
      <c r="R11" s="54">
        <f t="shared" si="3"/>
        <v>-17.415215398716775</v>
      </c>
      <c r="S11" s="55">
        <f t="shared" si="4"/>
        <v>-17.498782938444137</v>
      </c>
      <c r="T11" s="54">
        <f t="shared" si="5"/>
        <v>41.5</v>
      </c>
      <c r="U11" s="56">
        <f t="shared" si="6"/>
        <v>41.549291666666669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2100000</v>
      </c>
      <c r="C14" s="108"/>
      <c r="D14" s="108"/>
      <c r="E14" s="108">
        <f t="shared" si="0"/>
        <v>2100000</v>
      </c>
      <c r="F14" s="109">
        <v>2100000</v>
      </c>
      <c r="G14" s="110">
        <v>0</v>
      </c>
      <c r="H14" s="109"/>
      <c r="I14" s="110">
        <v>2100000</v>
      </c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2100000</v>
      </c>
      <c r="R14" s="54">
        <f t="shared" si="3"/>
        <v>0</v>
      </c>
      <c r="S14" s="55">
        <f t="shared" si="4"/>
        <v>-100</v>
      </c>
      <c r="T14" s="54">
        <f t="shared" si="5"/>
        <v>0</v>
      </c>
      <c r="U14" s="56">
        <f t="shared" si="6"/>
        <v>100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500000</v>
      </c>
      <c r="C15" s="108"/>
      <c r="D15" s="108"/>
      <c r="E15" s="108">
        <f t="shared" si="0"/>
        <v>500000</v>
      </c>
      <c r="F15" s="109">
        <v>500000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9300000</v>
      </c>
      <c r="C17" s="111">
        <f>SUM(C9:C16)</f>
        <v>0</v>
      </c>
      <c r="D17" s="111"/>
      <c r="E17" s="111">
        <f t="shared" si="0"/>
        <v>9300000</v>
      </c>
      <c r="F17" s="112">
        <f t="shared" ref="F17:O17" si="7">SUM(F9:F16)</f>
        <v>9300000</v>
      </c>
      <c r="G17" s="113">
        <f t="shared" si="7"/>
        <v>4900000</v>
      </c>
      <c r="H17" s="112">
        <f t="shared" si="7"/>
        <v>1219000</v>
      </c>
      <c r="I17" s="113">
        <f t="shared" si="7"/>
        <v>3320296</v>
      </c>
      <c r="J17" s="112">
        <f t="shared" si="7"/>
        <v>2178000</v>
      </c>
      <c r="K17" s="113">
        <f t="shared" si="7"/>
        <v>2177070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3397000</v>
      </c>
      <c r="Q17" s="113">
        <f t="shared" si="2"/>
        <v>5497366</v>
      </c>
      <c r="R17" s="58">
        <f t="shared" si="3"/>
        <v>78.671041837571778</v>
      </c>
      <c r="S17" s="59">
        <f t="shared" si="4"/>
        <v>-34.431448280514751</v>
      </c>
      <c r="T17" s="58">
        <f>IF((SUM($E9:$E14))=0,0,(P17/(SUM($E9:$E14))*100))</f>
        <v>38.602272727272727</v>
      </c>
      <c r="U17" s="60">
        <f>IF((SUM($E9:$E14))=0,0,(Q17/(SUM($E9:$E14))*100))</f>
        <v>62.470068181818185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3802000</v>
      </c>
      <c r="C34" s="108"/>
      <c r="D34" s="108"/>
      <c r="E34" s="108">
        <f>$B34      +$C34      +$D34</f>
        <v>3802000</v>
      </c>
      <c r="F34" s="109">
        <v>3802000</v>
      </c>
      <c r="G34" s="110">
        <v>2662000</v>
      </c>
      <c r="H34" s="109">
        <v>951000</v>
      </c>
      <c r="I34" s="110">
        <v>951000</v>
      </c>
      <c r="J34" s="109">
        <v>1711000</v>
      </c>
      <c r="K34" s="110">
        <v>1711000</v>
      </c>
      <c r="L34" s="109"/>
      <c r="M34" s="110"/>
      <c r="N34" s="109"/>
      <c r="O34" s="110"/>
      <c r="P34" s="109">
        <f>$H34      +$J34      +$L34      +$N34</f>
        <v>2662000</v>
      </c>
      <c r="Q34" s="110">
        <f>$I34      +$K34      +$M34      +$O34</f>
        <v>2662000</v>
      </c>
      <c r="R34" s="54">
        <f>IF(($H34      =0),0,((($J34      -$H34      )/$H34      )*100))</f>
        <v>79.915878023133544</v>
      </c>
      <c r="S34" s="55">
        <f>IF(($I34      =0),0,((($K34      -$I34      )/$I34      )*100))</f>
        <v>79.915878023133544</v>
      </c>
      <c r="T34" s="54">
        <f>IF(($E34      =0),0,(($P34      /$E34      )*100))</f>
        <v>70.015781167806409</v>
      </c>
      <c r="U34" s="56">
        <f>IF(($E34      =0),0,(($Q34      /$E34      )*100))</f>
        <v>70.015781167806409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3802000</v>
      </c>
      <c r="C35" s="111">
        <f>C34</f>
        <v>0</v>
      </c>
      <c r="D35" s="111"/>
      <c r="E35" s="111">
        <f>$B35      +$C35      +$D35</f>
        <v>3802000</v>
      </c>
      <c r="F35" s="112">
        <f t="shared" ref="F35:O35" si="17">F34</f>
        <v>3802000</v>
      </c>
      <c r="G35" s="113">
        <f t="shared" si="17"/>
        <v>2662000</v>
      </c>
      <c r="H35" s="112">
        <f t="shared" si="17"/>
        <v>951000</v>
      </c>
      <c r="I35" s="113">
        <f t="shared" si="17"/>
        <v>951000</v>
      </c>
      <c r="J35" s="112">
        <f t="shared" si="17"/>
        <v>1711000</v>
      </c>
      <c r="K35" s="113">
        <f t="shared" si="17"/>
        <v>1711000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2662000</v>
      </c>
      <c r="Q35" s="113">
        <f>$I35      +$K35      +$M35      +$O35</f>
        <v>2662000</v>
      </c>
      <c r="R35" s="58">
        <f>IF(($H35      =0),0,((($J35      -$H35      )/$H35      )*100))</f>
        <v>79.915878023133544</v>
      </c>
      <c r="S35" s="59">
        <f>IF(($I35      =0),0,((($K35      -$I35      )/$I35      )*100))</f>
        <v>79.915878023133544</v>
      </c>
      <c r="T35" s="58">
        <f>IF($E35   =0,0,($P35   /$E35   )*100)</f>
        <v>70.015781167806409</v>
      </c>
      <c r="U35" s="60">
        <f>IF($E35   =0,0,($Q35   /$E35   )*100)</f>
        <v>70.015781167806409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6681000</v>
      </c>
      <c r="C37" s="108"/>
      <c r="D37" s="108"/>
      <c r="E37" s="108">
        <f t="shared" ref="E37:E42" si="18">$B37      +$C37      +$D37</f>
        <v>6681000</v>
      </c>
      <c r="F37" s="109">
        <v>6681000</v>
      </c>
      <c r="G37" s="110">
        <v>3006000</v>
      </c>
      <c r="H37" s="109"/>
      <c r="I37" s="110"/>
      <c r="J37" s="109">
        <v>3006000</v>
      </c>
      <c r="K37" s="110"/>
      <c r="L37" s="109"/>
      <c r="M37" s="110"/>
      <c r="N37" s="109"/>
      <c r="O37" s="110"/>
      <c r="P37" s="109">
        <f t="shared" ref="P37:P42" si="19">$H37      +$J37      +$L37      +$N37</f>
        <v>3006000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44.993264481365067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58014000</v>
      </c>
      <c r="C38" s="108"/>
      <c r="D38" s="108"/>
      <c r="E38" s="108">
        <f t="shared" si="18"/>
        <v>58014000</v>
      </c>
      <c r="F38" s="109">
        <v>52747000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/>
      <c r="D40" s="108"/>
      <c r="E40" s="108">
        <f t="shared" si="18"/>
        <v>4000000</v>
      </c>
      <c r="F40" s="109">
        <v>4000000</v>
      </c>
      <c r="G40" s="110">
        <v>3000000</v>
      </c>
      <c r="H40" s="109"/>
      <c r="I40" s="110"/>
      <c r="J40" s="109">
        <v>1562000</v>
      </c>
      <c r="K40" s="110">
        <v>2692879</v>
      </c>
      <c r="L40" s="109"/>
      <c r="M40" s="110"/>
      <c r="N40" s="109"/>
      <c r="O40" s="110"/>
      <c r="P40" s="109">
        <f t="shared" si="19"/>
        <v>1562000</v>
      </c>
      <c r="Q40" s="110">
        <f t="shared" si="20"/>
        <v>2692879</v>
      </c>
      <c r="R40" s="54">
        <f t="shared" si="21"/>
        <v>0</v>
      </c>
      <c r="S40" s="55">
        <f t="shared" si="22"/>
        <v>0</v>
      </c>
      <c r="T40" s="54">
        <f t="shared" si="23"/>
        <v>39.050000000000004</v>
      </c>
      <c r="U40" s="56">
        <f t="shared" si="24"/>
        <v>67.321974999999995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68695000</v>
      </c>
      <c r="C42" s="111">
        <f>SUM(C37:C41)</f>
        <v>0</v>
      </c>
      <c r="D42" s="111"/>
      <c r="E42" s="111">
        <f t="shared" si="18"/>
        <v>68695000</v>
      </c>
      <c r="F42" s="112">
        <f t="shared" ref="F42:O42" si="25">SUM(F37:F41)</f>
        <v>63428000</v>
      </c>
      <c r="G42" s="113">
        <f t="shared" si="25"/>
        <v>6006000</v>
      </c>
      <c r="H42" s="112">
        <f t="shared" si="25"/>
        <v>0</v>
      </c>
      <c r="I42" s="113">
        <f t="shared" si="25"/>
        <v>0</v>
      </c>
      <c r="J42" s="112">
        <f t="shared" si="25"/>
        <v>4568000</v>
      </c>
      <c r="K42" s="113">
        <f t="shared" si="25"/>
        <v>2692879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4568000</v>
      </c>
      <c r="Q42" s="113">
        <f t="shared" si="20"/>
        <v>2692879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42.767531130043999</v>
      </c>
      <c r="U42" s="60">
        <f>IF((+$E37+$E40) =0,0,(Q42   /(+$E37+$E40) )*100)</f>
        <v>25.211862185188654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81797000</v>
      </c>
      <c r="C69" s="120">
        <f>SUM(C9:C16,C19:C25,C28:C31,C34,C37:C41,C44:C54,C57:C60,C63:C67)</f>
        <v>0</v>
      </c>
      <c r="D69" s="120"/>
      <c r="E69" s="120">
        <f t="shared" si="35"/>
        <v>81797000</v>
      </c>
      <c r="F69" s="121">
        <f t="shared" ref="F69:O69" si="43">SUM(F9:F16,F19:F25,F28:F31,F34,F37:F41,F44:F54,F57:F60,F63:F67)</f>
        <v>76530000</v>
      </c>
      <c r="G69" s="122">
        <f t="shared" si="43"/>
        <v>13568000</v>
      </c>
      <c r="H69" s="121">
        <f t="shared" si="43"/>
        <v>2170000</v>
      </c>
      <c r="I69" s="122">
        <f t="shared" si="43"/>
        <v>4271296</v>
      </c>
      <c r="J69" s="121">
        <f t="shared" si="43"/>
        <v>8457000</v>
      </c>
      <c r="K69" s="122">
        <f t="shared" si="43"/>
        <v>6580949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10627000</v>
      </c>
      <c r="Q69" s="122">
        <f t="shared" si="37"/>
        <v>10852245</v>
      </c>
      <c r="R69" s="67">
        <f t="shared" si="38"/>
        <v>289.72350230414747</v>
      </c>
      <c r="S69" s="68">
        <f t="shared" si="39"/>
        <v>54.073822090531777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45.642743632693382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46.610166215693852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138751000</v>
      </c>
      <c r="C71" s="108"/>
      <c r="D71" s="108"/>
      <c r="E71" s="108">
        <f>$B71      +$C71      +$D71</f>
        <v>138751000</v>
      </c>
      <c r="F71" s="109">
        <v>138751000</v>
      </c>
      <c r="G71" s="110">
        <v>101917000</v>
      </c>
      <c r="H71" s="109">
        <v>61815000</v>
      </c>
      <c r="I71" s="110">
        <v>61814114</v>
      </c>
      <c r="J71" s="109">
        <v>40102000</v>
      </c>
      <c r="K71" s="110">
        <v>50386350</v>
      </c>
      <c r="L71" s="109"/>
      <c r="M71" s="110"/>
      <c r="N71" s="109"/>
      <c r="O71" s="110"/>
      <c r="P71" s="109">
        <f>$H71      +$J71      +$L71      +$N71</f>
        <v>101917000</v>
      </c>
      <c r="Q71" s="110">
        <f>$I71      +$K71      +$M71      +$O71</f>
        <v>112200464</v>
      </c>
      <c r="R71" s="54">
        <f>IF(($H71      =0),0,((($J71      -$H71      )/$H71      )*100))</f>
        <v>-35.125778532718591</v>
      </c>
      <c r="S71" s="55">
        <f>IF(($I71      =0),0,((($K71      -$I71      )/$I71      )*100))</f>
        <v>-18.487305342595381</v>
      </c>
      <c r="T71" s="54">
        <f>IF(($E71      =0),0,(($P71      /$E71      )*100))</f>
        <v>73.453164301518541</v>
      </c>
      <c r="U71" s="56">
        <f>IF(($E71      =0),0,(($Q71      /$E71      )*100))</f>
        <v>80.864616471232637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138751000</v>
      </c>
      <c r="C73" s="117">
        <f>SUM(C71:C72)</f>
        <v>0</v>
      </c>
      <c r="D73" s="117"/>
      <c r="E73" s="117">
        <f>$B73      +$C73      +$D73</f>
        <v>138751000</v>
      </c>
      <c r="F73" s="118">
        <f t="shared" ref="F73:O73" si="44">SUM(F71:F72)</f>
        <v>138751000</v>
      </c>
      <c r="G73" s="119">
        <f t="shared" si="44"/>
        <v>101917000</v>
      </c>
      <c r="H73" s="118">
        <f t="shared" si="44"/>
        <v>61815000</v>
      </c>
      <c r="I73" s="119">
        <f t="shared" si="44"/>
        <v>61814114</v>
      </c>
      <c r="J73" s="118">
        <f t="shared" si="44"/>
        <v>40102000</v>
      </c>
      <c r="K73" s="119">
        <f t="shared" si="44"/>
        <v>50386350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101917000</v>
      </c>
      <c r="Q73" s="119">
        <f>$I73      +$K73      +$M73      +$O73</f>
        <v>112200464</v>
      </c>
      <c r="R73" s="63">
        <f>IF(($H73      =0),0,((($J73      -$H73      )/$H73      )*100))</f>
        <v>-35.125778532718591</v>
      </c>
      <c r="S73" s="64">
        <f>IF(($I73      =0),0,((($K73      -$I73      )/$I73      )*100))</f>
        <v>-18.487305342595381</v>
      </c>
      <c r="T73" s="63">
        <f>IF(($E71      =0),0,(($P71      /$E71      )*100))</f>
        <v>73.453164301518541</v>
      </c>
      <c r="U73" s="65">
        <f>IF($E71   =0,0,($Q71   /$E71 )*100)</f>
        <v>80.864616471232637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138751000</v>
      </c>
      <c r="C74" s="120">
        <f>SUM(C71:C72)</f>
        <v>0</v>
      </c>
      <c r="D74" s="120"/>
      <c r="E74" s="120">
        <f>$B74      +$C74      +$D74</f>
        <v>138751000</v>
      </c>
      <c r="F74" s="121">
        <f t="shared" ref="F74:O74" si="45">SUM(F71:F72)</f>
        <v>138751000</v>
      </c>
      <c r="G74" s="122">
        <f t="shared" si="45"/>
        <v>101917000</v>
      </c>
      <c r="H74" s="121">
        <f t="shared" si="45"/>
        <v>61815000</v>
      </c>
      <c r="I74" s="122">
        <f t="shared" si="45"/>
        <v>61814114</v>
      </c>
      <c r="J74" s="121">
        <f t="shared" si="45"/>
        <v>40102000</v>
      </c>
      <c r="K74" s="122">
        <f t="shared" si="45"/>
        <v>50386350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101917000</v>
      </c>
      <c r="Q74" s="122">
        <f>$I74      +$K74      +$M74      +$O74</f>
        <v>112200464</v>
      </c>
      <c r="R74" s="67">
        <f>IF(($H74      =0),0,((($J74      -$H74      )/$H74      )*100))</f>
        <v>-35.125778532718591</v>
      </c>
      <c r="S74" s="68">
        <f>IF(($I74      =0),0,((($K74      -$I74      )/$I74      )*100))</f>
        <v>-18.487305342595381</v>
      </c>
      <c r="T74" s="67">
        <f>IF(($E71      =0),0,(($P71      /$E71      )*100))</f>
        <v>73.453164301518541</v>
      </c>
      <c r="U74" s="71">
        <f>IF($E71   =0,0,($Q71   /$E71 )*100)</f>
        <v>80.864616471232637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220548000</v>
      </c>
      <c r="C75" s="120">
        <f>SUM(C9:C16,C19:C25,C28:C31,C34,C37:C41,C44:C54,C57:C60,C63:C67,C71:C72)</f>
        <v>0</v>
      </c>
      <c r="D75" s="120"/>
      <c r="E75" s="120">
        <f>$B75      +$C75      +$D75</f>
        <v>220548000</v>
      </c>
      <c r="F75" s="121">
        <f t="shared" ref="F75:O75" si="46">SUM(F9:F16,F19:F25,F28:F31,F34,F37:F41,F44:F54,F57:F60,F63:F67,F71:F72)</f>
        <v>215281000</v>
      </c>
      <c r="G75" s="122">
        <f t="shared" si="46"/>
        <v>115485000</v>
      </c>
      <c r="H75" s="121">
        <f t="shared" si="46"/>
        <v>63985000</v>
      </c>
      <c r="I75" s="122">
        <f t="shared" si="46"/>
        <v>66085410</v>
      </c>
      <c r="J75" s="121">
        <f t="shared" si="46"/>
        <v>48559000</v>
      </c>
      <c r="K75" s="122">
        <f t="shared" si="46"/>
        <v>56967299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112544000</v>
      </c>
      <c r="Q75" s="122">
        <f>$I75      +$K75      +$M75      +$O75</f>
        <v>123052709</v>
      </c>
      <c r="R75" s="67">
        <f>IF(($H75      =0),0,((($J75      -$H75      )/$H75      )*100))</f>
        <v>-24.108775494256466</v>
      </c>
      <c r="S75" s="68">
        <f>IF(($I75      =0),0,((($K75      -$I75      )/$I75      )*100))</f>
        <v>-13.797464523561251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69.45702753743042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75.94252379130306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142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143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144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145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146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147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148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149</v>
      </c>
    </row>
    <row r="118" spans="1:23" x14ac:dyDescent="0.25">
      <c r="A118" s="35" t="s">
        <v>150</v>
      </c>
    </row>
    <row r="119" spans="1:23" ht="13" x14ac:dyDescent="0.3">
      <c r="A119" s="35" t="s">
        <v>151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152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153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154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vRYF4G48BPEf/t0i7JU1+g8hFPgGK7nqkVGMMvWNbJoM4lWThsUZUoHhqUlRofGBzIG54VYf7bYvDAsqCylh2A==" saltValue="GfviIXIA8hB5EQfg74WWj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30A9556-0D17-4F6C-8A78-58E77E941B23}"/>
</file>

<file path=customXml/itemProps2.xml><?xml version="1.0" encoding="utf-8"?>
<ds:datastoreItem xmlns:ds="http://schemas.openxmlformats.org/officeDocument/2006/customXml" ds:itemID="{9939DB7B-F13F-488D-A535-991F29616986}"/>
</file>

<file path=customXml/itemProps3.xml><?xml version="1.0" encoding="utf-8"?>
<ds:datastoreItem xmlns:ds="http://schemas.openxmlformats.org/officeDocument/2006/customXml" ds:itemID="{3ACD91E3-580E-494A-9766-14EDBB50BE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28</vt:i4>
      </vt:variant>
    </vt:vector>
  </HeadingPairs>
  <TitlesOfParts>
    <vt:vector size="56" baseType="lpstr">
      <vt:lpstr>Summary</vt:lpstr>
      <vt:lpstr>LIM331</vt:lpstr>
      <vt:lpstr>LIM332</vt:lpstr>
      <vt:lpstr>LIM333</vt:lpstr>
      <vt:lpstr>LIM334</vt:lpstr>
      <vt:lpstr>LIM335</vt:lpstr>
      <vt:lpstr>DC33</vt:lpstr>
      <vt:lpstr>LIM341</vt:lpstr>
      <vt:lpstr>LIM343</vt:lpstr>
      <vt:lpstr>LIM344</vt:lpstr>
      <vt:lpstr>LIM345</vt:lpstr>
      <vt:lpstr>DC34</vt:lpstr>
      <vt:lpstr>LIM351</vt:lpstr>
      <vt:lpstr>LIM353</vt:lpstr>
      <vt:lpstr>LIM354</vt:lpstr>
      <vt:lpstr>LIM355</vt:lpstr>
      <vt:lpstr>DC35</vt:lpstr>
      <vt:lpstr>LIM361</vt:lpstr>
      <vt:lpstr>LIM362</vt:lpstr>
      <vt:lpstr>LIM366</vt:lpstr>
      <vt:lpstr>LIM367</vt:lpstr>
      <vt:lpstr>LIM368</vt:lpstr>
      <vt:lpstr>DC36</vt:lpstr>
      <vt:lpstr>LIM471</vt:lpstr>
      <vt:lpstr>LIM472</vt:lpstr>
      <vt:lpstr>LIM473</vt:lpstr>
      <vt:lpstr>LIM476</vt:lpstr>
      <vt:lpstr>DC47</vt:lpstr>
      <vt:lpstr>'DC33'!Print_Area</vt:lpstr>
      <vt:lpstr>'DC34'!Print_Area</vt:lpstr>
      <vt:lpstr>'DC35'!Print_Area</vt:lpstr>
      <vt:lpstr>'DC36'!Print_Area</vt:lpstr>
      <vt:lpstr>'DC47'!Print_Area</vt:lpstr>
      <vt:lpstr>'LIM331'!Print_Area</vt:lpstr>
      <vt:lpstr>'LIM332'!Print_Area</vt:lpstr>
      <vt:lpstr>'LIM333'!Print_Area</vt:lpstr>
      <vt:lpstr>'LIM334'!Print_Area</vt:lpstr>
      <vt:lpstr>'LIM335'!Print_Area</vt:lpstr>
      <vt:lpstr>'LIM341'!Print_Area</vt:lpstr>
      <vt:lpstr>'LIM343'!Print_Area</vt:lpstr>
      <vt:lpstr>'LIM344'!Print_Area</vt:lpstr>
      <vt:lpstr>'LIM345'!Print_Area</vt:lpstr>
      <vt:lpstr>'LIM351'!Print_Area</vt:lpstr>
      <vt:lpstr>'LIM353'!Print_Area</vt:lpstr>
      <vt:lpstr>'LIM354'!Print_Area</vt:lpstr>
      <vt:lpstr>'LIM355'!Print_Area</vt:lpstr>
      <vt:lpstr>'LIM361'!Print_Area</vt:lpstr>
      <vt:lpstr>'LIM362'!Print_Area</vt:lpstr>
      <vt:lpstr>'LIM366'!Print_Area</vt:lpstr>
      <vt:lpstr>'LIM367'!Print_Area</vt:lpstr>
      <vt:lpstr>'LIM368'!Print_Area</vt:lpstr>
      <vt:lpstr>'LIM471'!Print_Area</vt:lpstr>
      <vt:lpstr>'LIM472'!Print_Area</vt:lpstr>
      <vt:lpstr>'LIM473'!Print_Area</vt:lpstr>
      <vt:lpstr>'LIM476'!Print_Area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2026-02-06T09:25:21Z</dcterms:created>
  <dcterms:modified xsi:type="dcterms:W3CDTF">2026-02-06T09:29:27Z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